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aaron/Dropbox (Swimming Canada)/Swimming Canada HP Data/Para-Swimming/"/>
    </mc:Choice>
  </mc:AlternateContent>
  <bookViews>
    <workbookView xWindow="33060" yWindow="3140" windowWidth="26820" windowHeight="16840" tabRatio="500"/>
  </bookViews>
  <sheets>
    <sheet name="Calculatrice" sheetId="4" r:id="rId1"/>
    <sheet name="Épreuves admissibles" sheetId="5" r:id="rId2"/>
    <sheet name="Référence" sheetId="1" r:id="rId3"/>
  </sheets>
  <definedNames>
    <definedName name="ClassS">Référence!$Y$2:$Y$15</definedName>
    <definedName name="SelectCourse">Référence!$AA$2:$AA$3</definedName>
    <definedName name="SelectEvent">Référence!$Z$2:$Z$25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4" l="1"/>
  <c r="Q23" i="4"/>
  <c r="Q24" i="4"/>
  <c r="Q25" i="4"/>
  <c r="Q26" i="4"/>
  <c r="Q27" i="4"/>
  <c r="Q28" i="4"/>
  <c r="Q29" i="4"/>
  <c r="Q30" i="4"/>
  <c r="Q31" i="4"/>
  <c r="Q32" i="4"/>
  <c r="Q33" i="4"/>
  <c r="Q34" i="4"/>
  <c r="M23" i="1"/>
  <c r="N23" i="1"/>
  <c r="O23" i="1"/>
  <c r="V23" i="1"/>
  <c r="S23" i="1"/>
  <c r="P23" i="1"/>
  <c r="W23" i="1"/>
  <c r="Q35" i="4"/>
  <c r="Q36" i="4"/>
  <c r="Q37" i="4"/>
  <c r="Q38" i="4"/>
  <c r="Q39" i="4"/>
  <c r="Q40" i="4"/>
  <c r="Q41" i="4"/>
  <c r="Q42" i="4"/>
  <c r="M31" i="1"/>
  <c r="N31" i="1"/>
  <c r="O31" i="1"/>
  <c r="V31" i="1"/>
  <c r="S31" i="1"/>
  <c r="P31" i="1"/>
  <c r="W31" i="1"/>
  <c r="Q43" i="4"/>
  <c r="O23" i="4"/>
  <c r="O24" i="4"/>
  <c r="O25" i="4"/>
  <c r="O26" i="4"/>
  <c r="O27" i="4"/>
  <c r="O28" i="4"/>
  <c r="O29" i="4"/>
  <c r="O30" i="4"/>
  <c r="O31" i="4"/>
  <c r="O32" i="4"/>
  <c r="O33" i="4"/>
  <c r="O34" i="4"/>
  <c r="T23" i="1"/>
  <c r="Q23" i="1"/>
  <c r="U23" i="1"/>
  <c r="O35" i="4"/>
  <c r="O36" i="4"/>
  <c r="O37" i="4"/>
  <c r="O38" i="4"/>
  <c r="O39" i="4"/>
  <c r="O40" i="4"/>
  <c r="O41" i="4"/>
  <c r="O42" i="4"/>
  <c r="T31" i="1"/>
  <c r="Q31" i="1"/>
  <c r="U31" i="1"/>
  <c r="O43" i="4"/>
  <c r="M12" i="1"/>
  <c r="N12" i="1"/>
  <c r="O12" i="1"/>
  <c r="P12" i="1"/>
  <c r="Q12" i="1"/>
  <c r="V12" i="1"/>
  <c r="R12" i="1"/>
  <c r="S12" i="1"/>
  <c r="T12" i="1"/>
  <c r="U12" i="1"/>
  <c r="W12" i="1"/>
  <c r="M13" i="1"/>
  <c r="N13" i="1"/>
  <c r="O13" i="1"/>
  <c r="P13" i="1"/>
  <c r="Q13" i="1"/>
  <c r="V13" i="1"/>
  <c r="R13" i="1"/>
  <c r="S13" i="1"/>
  <c r="T13" i="1"/>
  <c r="U13" i="1"/>
  <c r="W13" i="1"/>
  <c r="M14" i="1"/>
  <c r="N14" i="1"/>
  <c r="O14" i="1"/>
  <c r="P14" i="1"/>
  <c r="Q14" i="1"/>
  <c r="V14" i="1"/>
  <c r="R14" i="1"/>
  <c r="S14" i="1"/>
  <c r="T14" i="1"/>
  <c r="U14" i="1"/>
  <c r="W14" i="1"/>
  <c r="M15" i="1"/>
  <c r="N15" i="1"/>
  <c r="O15" i="1"/>
  <c r="P15" i="1"/>
  <c r="Q15" i="1"/>
  <c r="V15" i="1"/>
  <c r="R15" i="1"/>
  <c r="S15" i="1"/>
  <c r="T15" i="1"/>
  <c r="U15" i="1"/>
  <c r="W15" i="1"/>
  <c r="M16" i="1"/>
  <c r="N16" i="1"/>
  <c r="O16" i="1"/>
  <c r="P16" i="1"/>
  <c r="Q16" i="1"/>
  <c r="V16" i="1"/>
  <c r="R16" i="1"/>
  <c r="S16" i="1"/>
  <c r="T16" i="1"/>
  <c r="U16" i="1"/>
  <c r="W16" i="1"/>
  <c r="M17" i="1"/>
  <c r="N17" i="1"/>
  <c r="O17" i="1"/>
  <c r="P17" i="1"/>
  <c r="Q17" i="1"/>
  <c r="V17" i="1"/>
  <c r="R17" i="1"/>
  <c r="S17" i="1"/>
  <c r="T17" i="1"/>
  <c r="U17" i="1"/>
  <c r="W17" i="1"/>
  <c r="M18" i="1"/>
  <c r="N18" i="1"/>
  <c r="O18" i="1"/>
  <c r="P18" i="1"/>
  <c r="Q18" i="1"/>
  <c r="V18" i="1"/>
  <c r="R18" i="1"/>
  <c r="S18" i="1"/>
  <c r="T18" i="1"/>
  <c r="U18" i="1"/>
  <c r="W18" i="1"/>
  <c r="M19" i="1"/>
  <c r="N19" i="1"/>
  <c r="O19" i="1"/>
  <c r="P19" i="1"/>
  <c r="Q19" i="1"/>
  <c r="V19" i="1"/>
  <c r="R19" i="1"/>
  <c r="S19" i="1"/>
  <c r="T19" i="1"/>
  <c r="U19" i="1"/>
  <c r="W19" i="1"/>
  <c r="M20" i="1"/>
  <c r="N20" i="1"/>
  <c r="O20" i="1"/>
  <c r="P20" i="1"/>
  <c r="Q20" i="1"/>
  <c r="V20" i="1"/>
  <c r="R20" i="1"/>
  <c r="S20" i="1"/>
  <c r="T20" i="1"/>
  <c r="U20" i="1"/>
  <c r="W20" i="1"/>
  <c r="M21" i="1"/>
  <c r="N21" i="1"/>
  <c r="O21" i="1"/>
  <c r="P21" i="1"/>
  <c r="Q21" i="1"/>
  <c r="V21" i="1"/>
  <c r="R21" i="1"/>
  <c r="S21" i="1"/>
  <c r="T21" i="1"/>
  <c r="U21" i="1"/>
  <c r="W21" i="1"/>
  <c r="M22" i="1"/>
  <c r="N22" i="1"/>
  <c r="O22" i="1"/>
  <c r="P22" i="1"/>
  <c r="Q22" i="1"/>
  <c r="V22" i="1"/>
  <c r="R22" i="1"/>
  <c r="S22" i="1"/>
  <c r="T22" i="1"/>
  <c r="U22" i="1"/>
  <c r="W22" i="1"/>
  <c r="R23" i="1"/>
  <c r="M24" i="1"/>
  <c r="N24" i="1"/>
  <c r="O24" i="1"/>
  <c r="P24" i="1"/>
  <c r="Q24" i="1"/>
  <c r="V24" i="1"/>
  <c r="R24" i="1"/>
  <c r="S24" i="1"/>
  <c r="T24" i="1"/>
  <c r="U24" i="1"/>
  <c r="W24" i="1"/>
  <c r="M25" i="1"/>
  <c r="N25" i="1"/>
  <c r="O25" i="1"/>
  <c r="P25" i="1"/>
  <c r="Q25" i="1"/>
  <c r="V25" i="1"/>
  <c r="R25" i="1"/>
  <c r="S25" i="1"/>
  <c r="T25" i="1"/>
  <c r="U25" i="1"/>
  <c r="W25" i="1"/>
  <c r="M26" i="1"/>
  <c r="N26" i="1"/>
  <c r="O26" i="1"/>
  <c r="P26" i="1"/>
  <c r="Q26" i="1"/>
  <c r="V26" i="1"/>
  <c r="R26" i="1"/>
  <c r="S26" i="1"/>
  <c r="T26" i="1"/>
  <c r="U26" i="1"/>
  <c r="W26" i="1"/>
  <c r="M27" i="1"/>
  <c r="N27" i="1"/>
  <c r="O27" i="1"/>
  <c r="P27" i="1"/>
  <c r="Q27" i="1"/>
  <c r="V27" i="1"/>
  <c r="R27" i="1"/>
  <c r="S27" i="1"/>
  <c r="T27" i="1"/>
  <c r="U27" i="1"/>
  <c r="W27" i="1"/>
  <c r="M28" i="1"/>
  <c r="N28" i="1"/>
  <c r="O28" i="1"/>
  <c r="P28" i="1"/>
  <c r="Q28" i="1"/>
  <c r="V28" i="1"/>
  <c r="R28" i="1"/>
  <c r="S28" i="1"/>
  <c r="T28" i="1"/>
  <c r="U28" i="1"/>
  <c r="W28" i="1"/>
  <c r="M29" i="1"/>
  <c r="N29" i="1"/>
  <c r="O29" i="1"/>
  <c r="P29" i="1"/>
  <c r="Q29" i="1"/>
  <c r="V29" i="1"/>
  <c r="R29" i="1"/>
  <c r="S29" i="1"/>
  <c r="T29" i="1"/>
  <c r="U29" i="1"/>
  <c r="W29" i="1"/>
  <c r="M30" i="1"/>
  <c r="N30" i="1"/>
  <c r="O30" i="1"/>
  <c r="P30" i="1"/>
  <c r="Q30" i="1"/>
  <c r="V30" i="1"/>
  <c r="R30" i="1"/>
  <c r="S30" i="1"/>
  <c r="T30" i="1"/>
  <c r="U30" i="1"/>
  <c r="W30" i="1"/>
  <c r="R3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2" i="1"/>
  <c r="G180" i="1"/>
  <c r="H180" i="1"/>
  <c r="G371" i="1"/>
  <c r="H371" i="1"/>
  <c r="P3" i="1"/>
  <c r="M3" i="1"/>
  <c r="N3" i="1"/>
  <c r="O3" i="1"/>
  <c r="H192" i="1"/>
  <c r="H193" i="1"/>
  <c r="H190" i="1"/>
  <c r="H191" i="1"/>
  <c r="H194" i="1"/>
  <c r="H195" i="1"/>
  <c r="H196" i="1"/>
  <c r="H197" i="1"/>
  <c r="H200" i="1"/>
  <c r="H201" i="1"/>
  <c r="H198" i="1"/>
  <c r="H199" i="1"/>
  <c r="H205" i="1"/>
  <c r="H202" i="1"/>
  <c r="H203" i="1"/>
  <c r="H204" i="1"/>
  <c r="H206" i="1"/>
  <c r="H209" i="1"/>
  <c r="H210" i="1"/>
  <c r="H207" i="1"/>
  <c r="H208" i="1"/>
  <c r="H214" i="1"/>
  <c r="H211" i="1"/>
  <c r="H212" i="1"/>
  <c r="H213" i="1"/>
  <c r="H215" i="1"/>
  <c r="H216" i="1"/>
  <c r="H220" i="1"/>
  <c r="H221" i="1"/>
  <c r="H217" i="1"/>
  <c r="H218" i="1"/>
  <c r="H219" i="1"/>
  <c r="H225" i="1"/>
  <c r="H222" i="1"/>
  <c r="H223" i="1"/>
  <c r="H224" i="1"/>
  <c r="H226" i="1"/>
  <c r="H227" i="1"/>
  <c r="H231" i="1"/>
  <c r="H232" i="1"/>
  <c r="H228" i="1"/>
  <c r="H229" i="1"/>
  <c r="H230" i="1"/>
  <c r="H236" i="1"/>
  <c r="H237" i="1"/>
  <c r="H233" i="1"/>
  <c r="H234" i="1"/>
  <c r="H235" i="1"/>
  <c r="H238" i="1"/>
  <c r="H242" i="1"/>
  <c r="H243" i="1"/>
  <c r="H244" i="1"/>
  <c r="H239" i="1"/>
  <c r="H240" i="1"/>
  <c r="H241" i="1"/>
  <c r="H251" i="1"/>
  <c r="H252" i="1"/>
  <c r="H245" i="1"/>
  <c r="H246" i="1"/>
  <c r="H247" i="1"/>
  <c r="H248" i="1"/>
  <c r="H249" i="1"/>
  <c r="H250" i="1"/>
  <c r="H253" i="1"/>
  <c r="H257" i="1"/>
  <c r="H258" i="1"/>
  <c r="H259" i="1"/>
  <c r="H254" i="1"/>
  <c r="H255" i="1"/>
  <c r="H256" i="1"/>
  <c r="H266" i="1"/>
  <c r="H267" i="1"/>
  <c r="H260" i="1"/>
  <c r="H261" i="1"/>
  <c r="H262" i="1"/>
  <c r="H263" i="1"/>
  <c r="H264" i="1"/>
  <c r="H265" i="1"/>
  <c r="H268" i="1"/>
  <c r="H272" i="1"/>
  <c r="H273" i="1"/>
  <c r="H274" i="1"/>
  <c r="H269" i="1"/>
  <c r="H270" i="1"/>
  <c r="H271" i="1"/>
  <c r="H281" i="1"/>
  <c r="H282" i="1"/>
  <c r="H283" i="1"/>
  <c r="H275" i="1"/>
  <c r="H276" i="1"/>
  <c r="H277" i="1"/>
  <c r="H278" i="1"/>
  <c r="H279" i="1"/>
  <c r="H280" i="1"/>
  <c r="H284" i="1"/>
  <c r="H285" i="1"/>
  <c r="H289" i="1"/>
  <c r="H290" i="1"/>
  <c r="H291" i="1"/>
  <c r="H286" i="1"/>
  <c r="H287" i="1"/>
  <c r="H288" i="1"/>
  <c r="H298" i="1"/>
  <c r="H299" i="1"/>
  <c r="H300" i="1"/>
  <c r="H292" i="1"/>
  <c r="H293" i="1"/>
  <c r="H294" i="1"/>
  <c r="H295" i="1"/>
  <c r="H296" i="1"/>
  <c r="H297" i="1"/>
  <c r="H301" i="1"/>
  <c r="H302" i="1"/>
  <c r="H303" i="1"/>
  <c r="H304" i="1"/>
  <c r="H305" i="1"/>
  <c r="H312" i="1"/>
  <c r="H313" i="1"/>
  <c r="H314" i="1"/>
  <c r="H306" i="1"/>
  <c r="H307" i="1"/>
  <c r="H308" i="1"/>
  <c r="H309" i="1"/>
  <c r="H310" i="1"/>
  <c r="H311" i="1"/>
  <c r="H315" i="1"/>
  <c r="H316" i="1"/>
  <c r="H320" i="1"/>
  <c r="H321" i="1"/>
  <c r="H322" i="1"/>
  <c r="H317" i="1"/>
  <c r="H318" i="1"/>
  <c r="H319" i="1"/>
  <c r="H329" i="1"/>
  <c r="H330" i="1"/>
  <c r="H331" i="1"/>
  <c r="H323" i="1"/>
  <c r="H324" i="1"/>
  <c r="H325" i="1"/>
  <c r="H326" i="1"/>
  <c r="H327" i="1"/>
  <c r="H328" i="1"/>
  <c r="H332" i="1"/>
  <c r="H333" i="1"/>
  <c r="H337" i="1"/>
  <c r="H338" i="1"/>
  <c r="H339" i="1"/>
  <c r="H334" i="1"/>
  <c r="H335" i="1"/>
  <c r="H336" i="1"/>
  <c r="H345" i="1"/>
  <c r="H346" i="1"/>
  <c r="H347" i="1"/>
  <c r="H340" i="1"/>
  <c r="H341" i="1"/>
  <c r="H342" i="1"/>
  <c r="H343" i="1"/>
  <c r="H344" i="1"/>
  <c r="H348" i="1"/>
  <c r="H349" i="1"/>
  <c r="H353" i="1"/>
  <c r="H354" i="1"/>
  <c r="H355" i="1"/>
  <c r="H350" i="1"/>
  <c r="H351" i="1"/>
  <c r="H352" i="1"/>
  <c r="H362" i="1"/>
  <c r="H363" i="1"/>
  <c r="H364" i="1"/>
  <c r="H356" i="1"/>
  <c r="H357" i="1"/>
  <c r="H358" i="1"/>
  <c r="H359" i="1"/>
  <c r="H360" i="1"/>
  <c r="H361" i="1"/>
  <c r="H365" i="1"/>
  <c r="H366" i="1"/>
  <c r="H369" i="1"/>
  <c r="H370" i="1"/>
  <c r="H367" i="1"/>
  <c r="H368" i="1"/>
  <c r="H377" i="1"/>
  <c r="H378" i="1"/>
  <c r="H372" i="1"/>
  <c r="H373" i="1"/>
  <c r="H374" i="1"/>
  <c r="H375" i="1"/>
  <c r="H376" i="1"/>
  <c r="H379" i="1"/>
  <c r="H380" i="1"/>
  <c r="H4" i="1"/>
  <c r="H5" i="1"/>
  <c r="H2" i="1"/>
  <c r="H3" i="1"/>
  <c r="H9" i="1"/>
  <c r="H6" i="1"/>
  <c r="H7" i="1"/>
  <c r="H8" i="1"/>
  <c r="H12" i="1"/>
  <c r="H13" i="1"/>
  <c r="H10" i="1"/>
  <c r="H11" i="1"/>
  <c r="H17" i="1"/>
  <c r="H14" i="1"/>
  <c r="H15" i="1"/>
  <c r="H16" i="1"/>
  <c r="H18" i="1"/>
  <c r="H21" i="1"/>
  <c r="H22" i="1"/>
  <c r="H19" i="1"/>
  <c r="H20" i="1"/>
  <c r="H26" i="1"/>
  <c r="H23" i="1"/>
  <c r="H24" i="1"/>
  <c r="H25" i="1"/>
  <c r="H27" i="1"/>
  <c r="H31" i="1"/>
  <c r="H32" i="1"/>
  <c r="H28" i="1"/>
  <c r="H29" i="1"/>
  <c r="H30" i="1"/>
  <c r="H36" i="1"/>
  <c r="H33" i="1"/>
  <c r="H34" i="1"/>
  <c r="H35" i="1"/>
  <c r="H37" i="1"/>
  <c r="H41" i="1"/>
  <c r="H42" i="1"/>
  <c r="H38" i="1"/>
  <c r="H39" i="1"/>
  <c r="H40" i="1"/>
  <c r="H46" i="1"/>
  <c r="H47" i="1"/>
  <c r="H43" i="1"/>
  <c r="H44" i="1"/>
  <c r="H45" i="1"/>
  <c r="H48" i="1"/>
  <c r="H52" i="1"/>
  <c r="H53" i="1"/>
  <c r="H54" i="1"/>
  <c r="H49" i="1"/>
  <c r="H50" i="1"/>
  <c r="H51" i="1"/>
  <c r="H61" i="1"/>
  <c r="H62" i="1"/>
  <c r="H55" i="1"/>
  <c r="H56" i="1"/>
  <c r="H57" i="1"/>
  <c r="H58" i="1"/>
  <c r="H59" i="1"/>
  <c r="H60" i="1"/>
  <c r="H63" i="1"/>
  <c r="H67" i="1"/>
  <c r="H68" i="1"/>
  <c r="H69" i="1"/>
  <c r="H64" i="1"/>
  <c r="H65" i="1"/>
  <c r="H66" i="1"/>
  <c r="H76" i="1"/>
  <c r="H77" i="1"/>
  <c r="H70" i="1"/>
  <c r="H71" i="1"/>
  <c r="H72" i="1"/>
  <c r="H73" i="1"/>
  <c r="H74" i="1"/>
  <c r="H75" i="1"/>
  <c r="H78" i="1"/>
  <c r="H82" i="1"/>
  <c r="H83" i="1"/>
  <c r="H84" i="1"/>
  <c r="H79" i="1"/>
  <c r="H80" i="1"/>
  <c r="H81" i="1"/>
  <c r="H91" i="1"/>
  <c r="H92" i="1"/>
  <c r="H93" i="1"/>
  <c r="H85" i="1"/>
  <c r="H86" i="1"/>
  <c r="H87" i="1"/>
  <c r="H88" i="1"/>
  <c r="H89" i="1"/>
  <c r="H90" i="1"/>
  <c r="H94" i="1"/>
  <c r="H95" i="1"/>
  <c r="H99" i="1"/>
  <c r="H100" i="1"/>
  <c r="H101" i="1"/>
  <c r="H96" i="1"/>
  <c r="H97" i="1"/>
  <c r="H98" i="1"/>
  <c r="H108" i="1"/>
  <c r="H109" i="1"/>
  <c r="H110" i="1"/>
  <c r="H102" i="1"/>
  <c r="H103" i="1"/>
  <c r="H104" i="1"/>
  <c r="H105" i="1"/>
  <c r="H106" i="1"/>
  <c r="H107" i="1"/>
  <c r="H111" i="1"/>
  <c r="H112" i="1"/>
  <c r="H113" i="1"/>
  <c r="H114" i="1"/>
  <c r="H115" i="1"/>
  <c r="H122" i="1"/>
  <c r="H123" i="1"/>
  <c r="H124" i="1"/>
  <c r="H116" i="1"/>
  <c r="H117" i="1"/>
  <c r="H118" i="1"/>
  <c r="H119" i="1"/>
  <c r="H120" i="1"/>
  <c r="H121" i="1"/>
  <c r="H125" i="1"/>
  <c r="H126" i="1"/>
  <c r="H130" i="1"/>
  <c r="H131" i="1"/>
  <c r="H132" i="1"/>
  <c r="H127" i="1"/>
  <c r="H128" i="1"/>
  <c r="H129" i="1"/>
  <c r="H139" i="1"/>
  <c r="H140" i="1"/>
  <c r="H133" i="1"/>
  <c r="H134" i="1"/>
  <c r="H135" i="1"/>
  <c r="H136" i="1"/>
  <c r="H137" i="1"/>
  <c r="H138" i="1"/>
  <c r="H141" i="1"/>
  <c r="H142" i="1"/>
  <c r="H146" i="1"/>
  <c r="H147" i="1"/>
  <c r="H148" i="1"/>
  <c r="H143" i="1"/>
  <c r="H144" i="1"/>
  <c r="H145" i="1"/>
  <c r="H155" i="1"/>
  <c r="H156" i="1"/>
  <c r="H157" i="1"/>
  <c r="H149" i="1"/>
  <c r="H150" i="1"/>
  <c r="H151" i="1"/>
  <c r="H152" i="1"/>
  <c r="H153" i="1"/>
  <c r="H154" i="1"/>
  <c r="H158" i="1"/>
  <c r="H159" i="1"/>
  <c r="H163" i="1"/>
  <c r="H164" i="1"/>
  <c r="H165" i="1"/>
  <c r="H160" i="1"/>
  <c r="H161" i="1"/>
  <c r="H162" i="1"/>
  <c r="H171" i="1"/>
  <c r="H172" i="1"/>
  <c r="H173" i="1"/>
  <c r="H166" i="1"/>
  <c r="H167" i="1"/>
  <c r="H168" i="1"/>
  <c r="H169" i="1"/>
  <c r="H170" i="1"/>
  <c r="H174" i="1"/>
  <c r="H175" i="1"/>
  <c r="H178" i="1"/>
  <c r="H179" i="1"/>
  <c r="H176" i="1"/>
  <c r="H177" i="1"/>
  <c r="H186" i="1"/>
  <c r="H187" i="1"/>
  <c r="H181" i="1"/>
  <c r="H182" i="1"/>
  <c r="H183" i="1"/>
  <c r="H184" i="1"/>
  <c r="H185" i="1"/>
  <c r="H188" i="1"/>
  <c r="H189" i="1"/>
  <c r="V3" i="1"/>
  <c r="S3" i="1"/>
  <c r="Q3" i="1"/>
  <c r="T3" i="1"/>
  <c r="U3" i="1"/>
  <c r="P4" i="1"/>
  <c r="M4" i="1"/>
  <c r="N4" i="1"/>
  <c r="O4" i="1"/>
  <c r="V4" i="1"/>
  <c r="S4" i="1"/>
  <c r="Q4" i="1"/>
  <c r="T4" i="1"/>
  <c r="U4" i="1"/>
  <c r="P5" i="1"/>
  <c r="M5" i="1"/>
  <c r="N5" i="1"/>
  <c r="O5" i="1"/>
  <c r="V5" i="1"/>
  <c r="S5" i="1"/>
  <c r="Q5" i="1"/>
  <c r="T5" i="1"/>
  <c r="U5" i="1"/>
  <c r="P6" i="1"/>
  <c r="M6" i="1"/>
  <c r="N6" i="1"/>
  <c r="O6" i="1"/>
  <c r="V6" i="1"/>
  <c r="S6" i="1"/>
  <c r="Q6" i="1"/>
  <c r="T6" i="1"/>
  <c r="U6" i="1"/>
  <c r="P7" i="1"/>
  <c r="M7" i="1"/>
  <c r="N7" i="1"/>
  <c r="O7" i="1"/>
  <c r="V7" i="1"/>
  <c r="S7" i="1"/>
  <c r="Q7" i="1"/>
  <c r="T7" i="1"/>
  <c r="U7" i="1"/>
  <c r="P8" i="1"/>
  <c r="M8" i="1"/>
  <c r="N8" i="1"/>
  <c r="O8" i="1"/>
  <c r="V8" i="1"/>
  <c r="S8" i="1"/>
  <c r="Q8" i="1"/>
  <c r="T8" i="1"/>
  <c r="U8" i="1"/>
  <c r="P9" i="1"/>
  <c r="M9" i="1"/>
  <c r="N9" i="1"/>
  <c r="O9" i="1"/>
  <c r="V9" i="1"/>
  <c r="S9" i="1"/>
  <c r="Q9" i="1"/>
  <c r="T9" i="1"/>
  <c r="U9" i="1"/>
  <c r="P10" i="1"/>
  <c r="M10" i="1"/>
  <c r="N10" i="1"/>
  <c r="O10" i="1"/>
  <c r="V10" i="1"/>
  <c r="S10" i="1"/>
  <c r="Q10" i="1"/>
  <c r="T10" i="1"/>
  <c r="U10" i="1"/>
  <c r="P11" i="1"/>
  <c r="M11" i="1"/>
  <c r="N11" i="1"/>
  <c r="O11" i="1"/>
  <c r="V11" i="1"/>
  <c r="S11" i="1"/>
  <c r="Q11" i="1"/>
  <c r="T11" i="1"/>
  <c r="U11" i="1"/>
  <c r="Q2" i="1"/>
  <c r="P2" i="1"/>
  <c r="M2" i="1"/>
  <c r="N2" i="1"/>
  <c r="O2" i="1"/>
  <c r="V2" i="1"/>
  <c r="R2" i="1"/>
  <c r="T2" i="1"/>
  <c r="S2" i="1"/>
  <c r="U2" i="1"/>
  <c r="G162" i="1"/>
  <c r="G171" i="1"/>
  <c r="G172" i="1"/>
  <c r="G173" i="1"/>
  <c r="G166" i="1"/>
  <c r="G167" i="1"/>
  <c r="G168" i="1"/>
  <c r="G169" i="1"/>
  <c r="G170" i="1"/>
  <c r="G174" i="1"/>
  <c r="G175" i="1"/>
  <c r="G178" i="1"/>
  <c r="G179" i="1"/>
  <c r="G176" i="1"/>
  <c r="G177" i="1"/>
  <c r="G186" i="1"/>
  <c r="G187" i="1"/>
  <c r="G181" i="1"/>
  <c r="G182" i="1"/>
  <c r="G183" i="1"/>
  <c r="G184" i="1"/>
  <c r="G185" i="1"/>
  <c r="G188" i="1"/>
  <c r="G189" i="1"/>
  <c r="G147" i="1"/>
  <c r="G148" i="1"/>
  <c r="G143" i="1"/>
  <c r="G144" i="1"/>
  <c r="G145" i="1"/>
  <c r="G155" i="1"/>
  <c r="G156" i="1"/>
  <c r="G157" i="1"/>
  <c r="G149" i="1"/>
  <c r="G150" i="1"/>
  <c r="G151" i="1"/>
  <c r="G152" i="1"/>
  <c r="G153" i="1"/>
  <c r="G154" i="1"/>
  <c r="G158" i="1"/>
  <c r="G159" i="1"/>
  <c r="G163" i="1"/>
  <c r="G164" i="1"/>
  <c r="G165" i="1"/>
  <c r="G160" i="1"/>
  <c r="G161" i="1"/>
  <c r="G146" i="1"/>
  <c r="G131" i="1"/>
  <c r="G132" i="1"/>
  <c r="G127" i="1"/>
  <c r="G128" i="1"/>
  <c r="G129" i="1"/>
  <c r="G139" i="1"/>
  <c r="G140" i="1"/>
  <c r="G133" i="1"/>
  <c r="G134" i="1"/>
  <c r="G135" i="1"/>
  <c r="G136" i="1"/>
  <c r="G137" i="1"/>
  <c r="G138" i="1"/>
  <c r="G141" i="1"/>
  <c r="G142" i="1"/>
  <c r="G130" i="1"/>
  <c r="G104" i="1"/>
  <c r="G105" i="1"/>
  <c r="G106" i="1"/>
  <c r="G107" i="1"/>
  <c r="G111" i="1"/>
  <c r="G112" i="1"/>
  <c r="G113" i="1"/>
  <c r="G114" i="1"/>
  <c r="G115" i="1"/>
  <c r="G122" i="1"/>
  <c r="G123" i="1"/>
  <c r="G124" i="1"/>
  <c r="G116" i="1"/>
  <c r="G117" i="1"/>
  <c r="G118" i="1"/>
  <c r="G119" i="1"/>
  <c r="G120" i="1"/>
  <c r="G121" i="1"/>
  <c r="G125" i="1"/>
  <c r="G126" i="1"/>
  <c r="G83" i="1"/>
  <c r="G84" i="1"/>
  <c r="G79" i="1"/>
  <c r="G80" i="1"/>
  <c r="G81" i="1"/>
  <c r="G91" i="1"/>
  <c r="G92" i="1"/>
  <c r="G93" i="1"/>
  <c r="G85" i="1"/>
  <c r="G86" i="1"/>
  <c r="G87" i="1"/>
  <c r="G88" i="1"/>
  <c r="G89" i="1"/>
  <c r="G90" i="1"/>
  <c r="G94" i="1"/>
  <c r="G95" i="1"/>
  <c r="G99" i="1"/>
  <c r="G100" i="1"/>
  <c r="G101" i="1"/>
  <c r="G96" i="1"/>
  <c r="G97" i="1"/>
  <c r="G98" i="1"/>
  <c r="G108" i="1"/>
  <c r="G109" i="1"/>
  <c r="G110" i="1"/>
  <c r="G102" i="1"/>
  <c r="G103" i="1"/>
  <c r="G82" i="1"/>
  <c r="G70" i="1"/>
  <c r="G71" i="1"/>
  <c r="G72" i="1"/>
  <c r="G73" i="1"/>
  <c r="G74" i="1"/>
  <c r="G75" i="1"/>
  <c r="G78" i="1"/>
  <c r="G42" i="1"/>
  <c r="G38" i="1"/>
  <c r="G39" i="1"/>
  <c r="G40" i="1"/>
  <c r="G46" i="1"/>
  <c r="G47" i="1"/>
  <c r="G43" i="1"/>
  <c r="G44" i="1"/>
  <c r="G45" i="1"/>
  <c r="G48" i="1"/>
  <c r="G52" i="1"/>
  <c r="G53" i="1"/>
  <c r="G54" i="1"/>
  <c r="G49" i="1"/>
  <c r="G50" i="1"/>
  <c r="G51" i="1"/>
  <c r="G61" i="1"/>
  <c r="G62" i="1"/>
  <c r="G55" i="1"/>
  <c r="G56" i="1"/>
  <c r="G57" i="1"/>
  <c r="G58" i="1"/>
  <c r="G59" i="1"/>
  <c r="G60" i="1"/>
  <c r="G63" i="1"/>
  <c r="G67" i="1"/>
  <c r="G68" i="1"/>
  <c r="G69" i="1"/>
  <c r="G64" i="1"/>
  <c r="G65" i="1"/>
  <c r="G66" i="1"/>
  <c r="G76" i="1"/>
  <c r="G77" i="1"/>
  <c r="G41" i="1"/>
  <c r="G5" i="1"/>
  <c r="G2" i="1"/>
  <c r="G3" i="1"/>
  <c r="G9" i="1"/>
  <c r="G6" i="1"/>
  <c r="G7" i="1"/>
  <c r="G8" i="1"/>
  <c r="G12" i="1"/>
  <c r="G13" i="1"/>
  <c r="G10" i="1"/>
  <c r="G11" i="1"/>
  <c r="G17" i="1"/>
  <c r="G14" i="1"/>
  <c r="G15" i="1"/>
  <c r="G16" i="1"/>
  <c r="G18" i="1"/>
  <c r="G21" i="1"/>
  <c r="G22" i="1"/>
  <c r="G19" i="1"/>
  <c r="G20" i="1"/>
  <c r="G26" i="1"/>
  <c r="G23" i="1"/>
  <c r="G24" i="1"/>
  <c r="G25" i="1"/>
  <c r="G27" i="1"/>
  <c r="G31" i="1"/>
  <c r="G32" i="1"/>
  <c r="G28" i="1"/>
  <c r="G29" i="1"/>
  <c r="G30" i="1"/>
  <c r="G36" i="1"/>
  <c r="G33" i="1"/>
  <c r="G34" i="1"/>
  <c r="G35" i="1"/>
  <c r="G37" i="1"/>
  <c r="G4" i="1"/>
  <c r="G360" i="1"/>
  <c r="G361" i="1"/>
  <c r="G365" i="1"/>
  <c r="G366" i="1"/>
  <c r="G369" i="1"/>
  <c r="G370" i="1"/>
  <c r="G367" i="1"/>
  <c r="G368" i="1"/>
  <c r="G377" i="1"/>
  <c r="G378" i="1"/>
  <c r="G372" i="1"/>
  <c r="G373" i="1"/>
  <c r="G374" i="1"/>
  <c r="G375" i="1"/>
  <c r="G376" i="1"/>
  <c r="G379" i="1"/>
  <c r="G380" i="1"/>
  <c r="G338" i="1"/>
  <c r="G339" i="1"/>
  <c r="G334" i="1"/>
  <c r="G335" i="1"/>
  <c r="G336" i="1"/>
  <c r="G345" i="1"/>
  <c r="G346" i="1"/>
  <c r="G347" i="1"/>
  <c r="G340" i="1"/>
  <c r="G341" i="1"/>
  <c r="G342" i="1"/>
  <c r="G343" i="1"/>
  <c r="G344" i="1"/>
  <c r="G348" i="1"/>
  <c r="G349" i="1"/>
  <c r="G353" i="1"/>
  <c r="G354" i="1"/>
  <c r="G355" i="1"/>
  <c r="G350" i="1"/>
  <c r="G351" i="1"/>
  <c r="G352" i="1"/>
  <c r="G362" i="1"/>
  <c r="G363" i="1"/>
  <c r="G364" i="1"/>
  <c r="G356" i="1"/>
  <c r="G357" i="1"/>
  <c r="G358" i="1"/>
  <c r="G359" i="1"/>
  <c r="G337" i="1"/>
  <c r="G321" i="1"/>
  <c r="G322" i="1"/>
  <c r="G317" i="1"/>
  <c r="G318" i="1"/>
  <c r="G319" i="1"/>
  <c r="G329" i="1"/>
  <c r="G330" i="1"/>
  <c r="G331" i="1"/>
  <c r="G323" i="1"/>
  <c r="G324" i="1"/>
  <c r="G325" i="1"/>
  <c r="G326" i="1"/>
  <c r="G327" i="1"/>
  <c r="G328" i="1"/>
  <c r="G332" i="1"/>
  <c r="G333" i="1"/>
  <c r="G320" i="1"/>
  <c r="G295" i="1"/>
  <c r="G296" i="1"/>
  <c r="G297" i="1"/>
  <c r="G301" i="1"/>
  <c r="G302" i="1"/>
  <c r="G303" i="1"/>
  <c r="G304" i="1"/>
  <c r="G305" i="1"/>
  <c r="G312" i="1"/>
  <c r="G313" i="1"/>
  <c r="G314" i="1"/>
  <c r="G306" i="1"/>
  <c r="G307" i="1"/>
  <c r="G308" i="1"/>
  <c r="G309" i="1"/>
  <c r="G310" i="1"/>
  <c r="G311" i="1"/>
  <c r="G315" i="1"/>
  <c r="G316" i="1"/>
  <c r="G277" i="1"/>
  <c r="G278" i="1"/>
  <c r="G279" i="1"/>
  <c r="G280" i="1"/>
  <c r="G284" i="1"/>
  <c r="G285" i="1"/>
  <c r="G289" i="1"/>
  <c r="G290" i="1"/>
  <c r="G291" i="1"/>
  <c r="G286" i="1"/>
  <c r="G287" i="1"/>
  <c r="G288" i="1"/>
  <c r="G298" i="1"/>
  <c r="G299" i="1"/>
  <c r="G300" i="1"/>
  <c r="G292" i="1"/>
  <c r="G293" i="1"/>
  <c r="G294" i="1"/>
  <c r="G273" i="1"/>
  <c r="G274" i="1"/>
  <c r="G269" i="1"/>
  <c r="G270" i="1"/>
  <c r="G271" i="1"/>
  <c r="G281" i="1"/>
  <c r="G282" i="1"/>
  <c r="G283" i="1"/>
  <c r="G275" i="1"/>
  <c r="G276" i="1"/>
  <c r="G272" i="1"/>
  <c r="G192" i="1"/>
  <c r="G254" i="1"/>
  <c r="G255" i="1"/>
  <c r="G256" i="1"/>
  <c r="G266" i="1"/>
  <c r="G267" i="1"/>
  <c r="G260" i="1"/>
  <c r="G261" i="1"/>
  <c r="G262" i="1"/>
  <c r="G263" i="1"/>
  <c r="G264" i="1"/>
  <c r="G265" i="1"/>
  <c r="G268" i="1"/>
  <c r="G232" i="1"/>
  <c r="G228" i="1"/>
  <c r="G229" i="1"/>
  <c r="G230" i="1"/>
  <c r="G236" i="1"/>
  <c r="G237" i="1"/>
  <c r="G233" i="1"/>
  <c r="G234" i="1"/>
  <c r="G235" i="1"/>
  <c r="G238" i="1"/>
  <c r="G242" i="1"/>
  <c r="G243" i="1"/>
  <c r="G244" i="1"/>
  <c r="G239" i="1"/>
  <c r="G240" i="1"/>
  <c r="G241" i="1"/>
  <c r="G251" i="1"/>
  <c r="G252" i="1"/>
  <c r="G245" i="1"/>
  <c r="G246" i="1"/>
  <c r="G247" i="1"/>
  <c r="G248" i="1"/>
  <c r="G249" i="1"/>
  <c r="G250" i="1"/>
  <c r="G253" i="1"/>
  <c r="G257" i="1"/>
  <c r="G258" i="1"/>
  <c r="G259" i="1"/>
  <c r="G231" i="1"/>
  <c r="G193" i="1"/>
  <c r="G190" i="1"/>
  <c r="G191" i="1"/>
  <c r="G194" i="1"/>
  <c r="G195" i="1"/>
  <c r="G196" i="1"/>
  <c r="G197" i="1"/>
  <c r="G200" i="1"/>
  <c r="G201" i="1"/>
  <c r="G198" i="1"/>
  <c r="G199" i="1"/>
  <c r="G205" i="1"/>
  <c r="G202" i="1"/>
  <c r="G203" i="1"/>
  <c r="G204" i="1"/>
  <c r="G206" i="1"/>
  <c r="G209" i="1"/>
  <c r="G210" i="1"/>
  <c r="G207" i="1"/>
  <c r="G208" i="1"/>
  <c r="G214" i="1"/>
  <c r="G211" i="1"/>
  <c r="G212" i="1"/>
  <c r="G213" i="1"/>
  <c r="G215" i="1"/>
  <c r="G216" i="1"/>
  <c r="G220" i="1"/>
  <c r="G221" i="1"/>
  <c r="G217" i="1"/>
  <c r="G218" i="1"/>
  <c r="G219" i="1"/>
  <c r="G225" i="1"/>
  <c r="G222" i="1"/>
  <c r="G223" i="1"/>
  <c r="G224" i="1"/>
  <c r="G226" i="1"/>
  <c r="G227" i="1"/>
  <c r="W6" i="1"/>
  <c r="Q18" i="4"/>
  <c r="R6" i="1"/>
  <c r="O18" i="4"/>
  <c r="R11" i="1"/>
  <c r="O14" i="4"/>
  <c r="R3" i="1"/>
  <c r="R5" i="1"/>
  <c r="W3" i="1"/>
  <c r="Q15" i="4"/>
  <c r="O15" i="4"/>
  <c r="R7" i="1"/>
  <c r="W2" i="1"/>
  <c r="Q14" i="4"/>
  <c r="W11" i="1"/>
  <c r="R8" i="1"/>
  <c r="R4" i="1"/>
  <c r="R9" i="1"/>
  <c r="R10" i="1"/>
  <c r="W9" i="1"/>
  <c r="Q21" i="4"/>
  <c r="O21" i="4"/>
  <c r="W10" i="1"/>
  <c r="O22" i="4"/>
  <c r="W7" i="1"/>
  <c r="Q19" i="4"/>
  <c r="O19" i="4"/>
  <c r="W4" i="1"/>
  <c r="Q16" i="4"/>
  <c r="O16" i="4"/>
  <c r="W8" i="1"/>
  <c r="Q20" i="4"/>
  <c r="O20" i="4"/>
  <c r="W5" i="1"/>
  <c r="Q17" i="4"/>
  <c r="O17" i="4"/>
</calcChain>
</file>

<file path=xl/sharedStrings.xml><?xml version="1.0" encoding="utf-8"?>
<sst xmlns="http://schemas.openxmlformats.org/spreadsheetml/2006/main" count="1302" uniqueCount="133">
  <si>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</si>
  <si>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</si>
  <si>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</si>
  <si>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</si>
  <si>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</si>
  <si>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</si>
  <si>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</si>
  <si>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</si>
  <si>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</si>
  <si>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</si>
  <si>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</si>
  <si>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</si>
  <si>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</si>
  <si>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</si>
  <si>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Event</t>
  </si>
  <si>
    <t>Time (sec)</t>
  </si>
  <si>
    <t>Class</t>
  </si>
  <si>
    <t>Helper</t>
  </si>
  <si>
    <t>1000 Point</t>
  </si>
  <si>
    <t>Distance</t>
  </si>
  <si>
    <t>Scale</t>
  </si>
  <si>
    <t>Athlete 1</t>
  </si>
  <si>
    <t>SelectEvent</t>
  </si>
  <si>
    <t>ClassS</t>
  </si>
  <si>
    <t>Course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</si>
  <si>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</si>
  <si>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</si>
  <si>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</si>
  <si>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</si>
  <si>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</si>
  <si>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</si>
  <si>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</si>
  <si>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</si>
  <si>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</si>
  <si>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</si>
  <si>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</si>
  <si>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</si>
  <si>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00</t>
  </si>
  <si>
    <t>✔</t>
  </si>
  <si>
    <t>50 Libre</t>
  </si>
  <si>
    <t>100 Libre</t>
  </si>
  <si>
    <t>200 Libre</t>
  </si>
  <si>
    <t>400 Libre</t>
  </si>
  <si>
    <t>800 Libre</t>
  </si>
  <si>
    <t>1500 Libre</t>
  </si>
  <si>
    <t>50 Dos</t>
  </si>
  <si>
    <t>100 Dos</t>
  </si>
  <si>
    <t>200 Dos</t>
  </si>
  <si>
    <t>50 Brasse</t>
  </si>
  <si>
    <t>100 Brasse</t>
  </si>
  <si>
    <t>200 Brasse</t>
  </si>
  <si>
    <t>50 Papillon</t>
  </si>
  <si>
    <t>100 Papillon</t>
  </si>
  <si>
    <t>200 Papillon</t>
  </si>
  <si>
    <t>Hommes</t>
  </si>
  <si>
    <t>Femmes</t>
  </si>
  <si>
    <t>Dos</t>
  </si>
  <si>
    <t>Brasse</t>
  </si>
  <si>
    <t>Libre</t>
  </si>
  <si>
    <t>Papillon</t>
  </si>
  <si>
    <t>Quatre Nages</t>
  </si>
  <si>
    <t>150 4nages</t>
  </si>
  <si>
    <t>200 4nages</t>
  </si>
  <si>
    <t>400 4nages</t>
  </si>
  <si>
    <t>Femmes 150m Quatre Nages</t>
  </si>
  <si>
    <t>Femmes 200m Quatre Nages</t>
  </si>
  <si>
    <t>Hommes 150m Quatre Nages</t>
  </si>
  <si>
    <t>Hommes 200m Quatre Nages</t>
  </si>
  <si>
    <t>Femmes 50m Libre</t>
  </si>
  <si>
    <t>Femmes 100m Libre</t>
  </si>
  <si>
    <t>Femmes 200m Libre</t>
  </si>
  <si>
    <t>Femmes 400m Libre</t>
  </si>
  <si>
    <t>Hommes 50m Libre</t>
  </si>
  <si>
    <t>Hommes 100m Libre</t>
  </si>
  <si>
    <t>Hommes 200m Libre</t>
  </si>
  <si>
    <t>Hommes 400m Libre</t>
  </si>
  <si>
    <t>Femmes 50m Dos</t>
  </si>
  <si>
    <t>Femmes 100m Dos</t>
  </si>
  <si>
    <t>Hommes 50m Dos</t>
  </si>
  <si>
    <t>Hommes 100m Dos</t>
  </si>
  <si>
    <t>Femmes 50m Brasse</t>
  </si>
  <si>
    <t>Femmes 100m Brasse</t>
  </si>
  <si>
    <t>Hommes 50m Brasse</t>
  </si>
  <si>
    <t>Hommes 100m Brasse</t>
  </si>
  <si>
    <t>Femmes 50m Papillon</t>
  </si>
  <si>
    <t>Femmes 100m Papillon</t>
  </si>
  <si>
    <t>Hommes 50m Papillon</t>
  </si>
  <si>
    <t>Hommes 100m Papillon</t>
  </si>
  <si>
    <t>Temps (m:ss.00)</t>
  </si>
  <si>
    <t>1000 Points Temps</t>
  </si>
  <si>
    <t>Genre</t>
  </si>
  <si>
    <t>Classe sportive</t>
  </si>
  <si>
    <t>Style</t>
  </si>
  <si>
    <t>Échelle</t>
  </si>
  <si>
    <t>GB</t>
  </si>
  <si>
    <t>PB</t>
  </si>
  <si>
    <t>Épreuve</t>
  </si>
  <si>
    <t>Classes femmes</t>
  </si>
  <si>
    <t>Classes hommes</t>
  </si>
  <si>
    <t>Nom de l'athlète (optionel)</t>
  </si>
  <si>
    <t>Bassin</t>
  </si>
  <si>
    <t>Classe</t>
  </si>
  <si>
    <t>mon</t>
  </si>
  <si>
    <t>sec</t>
  </si>
  <si>
    <t>Étape 1 : Sélectionner l’épreuve féminine ou masculine dans le menu déroulant sous Épreuve</t>
  </si>
  <si>
    <t>Étape 2 : Sélectionner le bassin dans le menu déroulant (GB ou PB)</t>
  </si>
  <si>
    <t>Étape 4 : Inscrire le temps pour chaque épreuve désirée (minutes/secondes/centièmes)</t>
  </si>
  <si>
    <t>Étape 3 : Sélectionner la classe paralympique dans le menu déroulant</t>
  </si>
  <si>
    <t>Calculatrice nationale du pointage en parantation de Natation Canada 2018</t>
  </si>
  <si>
    <t>PB Seed</t>
  </si>
  <si>
    <t>GB Seed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</si>
  <si>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</si>
  <si>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</si>
  <si>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</si>
  <si>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</si>
  <si>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</si>
  <si>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</si>
  <si>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</si>
  <si>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</si>
  <si>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</si>
  <si>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</si>
  <si>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Athlete 21</t>
  </si>
  <si>
    <t>Athlete 22</t>
  </si>
  <si>
    <t>Athlete 23</t>
  </si>
  <si>
    <t>Athlete 24</t>
  </si>
  <si>
    <t>Athlete 25</t>
  </si>
  <si>
    <t>Athlete 26</t>
  </si>
  <si>
    <t>Athlete 27</t>
  </si>
  <si>
    <t>Athlete 28</t>
  </si>
  <si>
    <t>Athlete 29</t>
  </si>
  <si>
    <t>Athlete 30</t>
  </si>
  <si>
    <t>?</t>
  </si>
  <si>
    <t>*Mis à jour: 26 mars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</si>
</sst>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.000000"/>
    <numFmt numFmtId="166" formatCode="0.000"/>
    <numFmt numFmtId="167" formatCode="m:ss.00"/>
  </numFmts>
  <fonts count="13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6"/>
      <color theme="0"/>
      <name val="Helvetica"/>
      <family val="2"/>
    </font>
    <font>
      <sz val="12"/>
      <color theme="1"/>
      <name val="Calibri Light"/>
      <family val="2"/>
      <scheme val="major"/>
    </font>
    <font>
      <sz val="14"/>
      <color theme="1"/>
      <name val="Helvetica"/>
      <family val="2"/>
    </font>
    <font>
      <b/>
      <sz val="30"/>
      <color rgb="FFDA3340"/>
      <name val="Helvetica"/>
      <family val="2"/>
    </font>
    <font>
      <b/>
      <sz val="14"/>
      <color theme="0"/>
      <name val="Helvetica"/>
      <family val="2"/>
    </font>
    <font>
      <sz val="14"/>
      <color theme="0"/>
      <name val="Helvetic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Alignment="1" applyProtection="1">
      <alignment horizontal="right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4" fontId="5" fillId="2" borderId="10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5" fillId="2" borderId="12" xfId="0" applyNumberFormat="1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inden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left" vertical="top"/>
    </xf>
    <xf numFmtId="166" fontId="7" fillId="0" borderId="0" xfId="0" applyNumberFormat="1" applyFont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7" fontId="10" fillId="5" borderId="9" xfId="0" applyNumberFormat="1" applyFont="1" applyFill="1" applyBorder="1" applyAlignment="1">
      <alignment horizontal="center"/>
    </xf>
    <xf numFmtId="167" fontId="11" fillId="5" borderId="9" xfId="0" applyNumberFormat="1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8" fillId="4" borderId="0" xfId="0" applyFont="1" applyFill="1" applyBorder="1" applyAlignment="1">
      <alignment horizontal="center"/>
    </xf>
    <xf numFmtId="0" fontId="12" fillId="6" borderId="9" xfId="0" applyFont="1" applyFill="1" applyBorder="1" applyAlignment="1" applyProtection="1">
      <alignment horizontal="center"/>
      <protection locked="0"/>
    </xf>
    <xf numFmtId="0" fontId="12" fillId="6" borderId="20" xfId="0" applyFont="1" applyFill="1" applyBorder="1" applyAlignment="1" applyProtection="1">
      <alignment horizontal="center"/>
      <protection locked="0"/>
    </xf>
  </cellXfs>
  <cellStyles count="19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876300</xdr:colOff>
      <xdr:row>16</xdr:row>
      <xdr:rowOff>25400</xdr:rowOff>
    </xdr:from>
    <xdr:ext cx="65" cy="172227"/>
    <xdr:sp macro="" textlink="">
      <xdr:nvSpPr>
        <xdr:cNvPr id="3" name="TextBox 2"/>
        <xdr:cNvSpPr txBox="1"/>
      </xdr:nvSpPr>
      <xdr:spPr>
        <a:xfrm>
          <a:off x="14262100" y="3276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showGridLines="0" showRowColHeaders="0" tabSelected="1" workbookViewId="0">
      <selection activeCell="C14" sqref="C14"/>
    </sheetView>
  </sheetViews>
  <sheetFormatPr baseColWidth="10" defaultColWidth="10.83203125" defaultRowHeight="16" x14ac:dyDescent="0.2"/>
  <cols>
    <col min="1" max="1" width="10.83203125" style="7"/>
    <col min="2" max="2" width="14.1640625" style="7" customWidth="1"/>
    <col min="3" max="3" width="33.5" style="7" customWidth="1"/>
    <col min="4" max="4" width="3" style="7" customWidth="1"/>
    <col min="5" max="5" width="34.33203125" style="7" customWidth="1"/>
    <col min="6" max="6" width="3" style="7" customWidth="1"/>
    <col min="7" max="7" width="12.6640625" style="7" customWidth="1"/>
    <col min="8" max="8" width="3" style="7" customWidth="1"/>
    <col min="9" max="9" width="10.83203125" style="7" customWidth="1"/>
    <col min="10" max="10" width="3" style="7" customWidth="1"/>
    <col min="11" max="13" width="7.1640625" style="7" customWidth="1"/>
    <col min="14" max="14" width="3" style="7" customWidth="1"/>
    <col min="15" max="15" width="15.5" style="7" customWidth="1"/>
    <col min="16" max="16" width="3" style="7" customWidth="1"/>
    <col min="17" max="17" width="20.33203125" style="7" customWidth="1"/>
    <col min="18" max="18" width="3" style="7" customWidth="1"/>
    <col min="19" max="19" width="21.6640625" style="7" customWidth="1"/>
    <col min="20" max="16384" width="10.83203125" style="7"/>
  </cols>
  <sheetData>
    <row r="2" spans="2:18" ht="16" customHeight="1" x14ac:dyDescent="0.2">
      <c r="B2" s="58" t="s">
        <v>108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6" customHeight="1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18" ht="16" customHeight="1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5" customHeight="1" thickBot="1" x14ac:dyDescent="0.25">
      <c r="B5" s="59" t="s">
        <v>132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2:18" x14ac:dyDescent="0.2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3" customHeight="1" x14ac:dyDescent="0.2">
      <c r="B7" s="30"/>
      <c r="C7" s="31"/>
      <c r="D7" s="32"/>
      <c r="E7" s="33" t="s">
        <v>104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4"/>
    </row>
    <row r="8" spans="2:18" ht="23" customHeight="1" x14ac:dyDescent="0.2">
      <c r="B8" s="30"/>
      <c r="C8" s="31"/>
      <c r="D8" s="32"/>
      <c r="E8" s="33" t="s">
        <v>105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4"/>
    </row>
    <row r="9" spans="2:18" ht="23" customHeight="1" x14ac:dyDescent="0.2">
      <c r="B9" s="30"/>
      <c r="C9" s="31"/>
      <c r="D9" s="32"/>
      <c r="E9" s="33" t="s">
        <v>107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4"/>
    </row>
    <row r="10" spans="2:18" ht="23" customHeight="1" x14ac:dyDescent="0.2">
      <c r="B10" s="30"/>
      <c r="C10" s="31"/>
      <c r="D10" s="32"/>
      <c r="E10" s="33" t="s">
        <v>106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4"/>
    </row>
    <row r="11" spans="2:18" x14ac:dyDescent="0.2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4"/>
    </row>
    <row r="12" spans="2:18" ht="18" x14ac:dyDescent="0.2">
      <c r="B12" s="30"/>
      <c r="C12" s="60" t="s">
        <v>99</v>
      </c>
      <c r="D12" s="31"/>
      <c r="E12" s="60" t="s">
        <v>96</v>
      </c>
      <c r="F12" s="31"/>
      <c r="G12" s="60" t="s">
        <v>100</v>
      </c>
      <c r="H12" s="31"/>
      <c r="I12" s="60" t="s">
        <v>101</v>
      </c>
      <c r="J12" s="31"/>
      <c r="K12" s="60" t="s">
        <v>88</v>
      </c>
      <c r="L12" s="60"/>
      <c r="M12" s="60"/>
      <c r="N12" s="31"/>
      <c r="O12" s="60" t="s">
        <v>35</v>
      </c>
      <c r="P12" s="31"/>
      <c r="Q12" s="60" t="s">
        <v>89</v>
      </c>
      <c r="R12" s="34"/>
    </row>
    <row r="13" spans="2:18" x14ac:dyDescent="0.2">
      <c r="B13" s="30"/>
      <c r="C13" s="60"/>
      <c r="D13" s="31"/>
      <c r="E13" s="60"/>
      <c r="F13" s="31"/>
      <c r="G13" s="60"/>
      <c r="H13" s="31"/>
      <c r="I13" s="60"/>
      <c r="J13" s="31"/>
      <c r="K13" s="31" t="s">
        <v>102</v>
      </c>
      <c r="L13" s="31" t="s">
        <v>103</v>
      </c>
      <c r="M13" s="35" t="s">
        <v>37</v>
      </c>
      <c r="N13" s="35"/>
      <c r="O13" s="60"/>
      <c r="P13" s="31"/>
      <c r="Q13" s="60"/>
      <c r="R13" s="34"/>
    </row>
    <row r="14" spans="2:18" ht="20" customHeight="1" x14ac:dyDescent="0.25">
      <c r="B14" s="36">
        <v>1</v>
      </c>
      <c r="C14" s="52"/>
      <c r="D14" s="31"/>
      <c r="E14" s="52"/>
      <c r="F14" s="31"/>
      <c r="G14" s="52"/>
      <c r="H14" s="31"/>
      <c r="I14" s="52"/>
      <c r="J14" s="31"/>
      <c r="K14" s="23">
        <v>0</v>
      </c>
      <c r="L14" s="24">
        <v>0</v>
      </c>
      <c r="M14" s="25">
        <v>0</v>
      </c>
      <c r="N14" s="26"/>
      <c r="O14" s="55" t="str">
        <f>Référence!$U2</f>
        <v/>
      </c>
      <c r="P14" s="31"/>
      <c r="Q14" s="54" t="str">
        <f>Référence!$W2</f>
        <v/>
      </c>
      <c r="R14" s="34"/>
    </row>
    <row r="15" spans="2:18" ht="20" customHeight="1" x14ac:dyDescent="0.2">
      <c r="B15" s="36">
        <v>2</v>
      </c>
      <c r="C15" s="52"/>
      <c r="D15" s="31"/>
      <c r="E15" s="52"/>
      <c r="F15" s="31"/>
      <c r="G15" s="52"/>
      <c r="H15" s="31"/>
      <c r="I15" s="52"/>
      <c r="J15" s="31"/>
      <c r="K15" s="23">
        <v>0</v>
      </c>
      <c r="L15" s="24">
        <v>0</v>
      </c>
      <c r="M15" s="25">
        <v>0</v>
      </c>
      <c r="N15" s="26"/>
      <c r="O15" s="56" t="str">
        <f>Référence!$U3</f>
        <v/>
      </c>
      <c r="P15" s="31"/>
      <c r="Q15" s="53" t="str">
        <f>Référence!$W3</f>
        <v/>
      </c>
      <c r="R15" s="34"/>
    </row>
    <row r="16" spans="2:18" ht="20" customHeight="1" x14ac:dyDescent="0.2">
      <c r="B16" s="36">
        <v>3</v>
      </c>
      <c r="C16" s="52"/>
      <c r="D16" s="31"/>
      <c r="E16" s="52"/>
      <c r="F16" s="31"/>
      <c r="G16" s="52"/>
      <c r="H16" s="31"/>
      <c r="I16" s="52"/>
      <c r="J16" s="31"/>
      <c r="K16" s="23">
        <v>0</v>
      </c>
      <c r="L16" s="24">
        <v>0</v>
      </c>
      <c r="M16" s="25">
        <v>0</v>
      </c>
      <c r="N16" s="26"/>
      <c r="O16" s="56" t="str">
        <f>Référence!$U4</f>
        <v/>
      </c>
      <c r="P16" s="31"/>
      <c r="Q16" s="53" t="str">
        <f>Référence!$W4</f>
        <v/>
      </c>
      <c r="R16" s="34"/>
    </row>
    <row r="17" spans="2:18" ht="20" customHeight="1" x14ac:dyDescent="0.2">
      <c r="B17" s="36">
        <v>4</v>
      </c>
      <c r="C17" s="52"/>
      <c r="D17" s="31"/>
      <c r="E17" s="52"/>
      <c r="F17" s="31"/>
      <c r="G17" s="52"/>
      <c r="H17" s="31"/>
      <c r="I17" s="52"/>
      <c r="J17" s="31"/>
      <c r="K17" s="23">
        <v>0</v>
      </c>
      <c r="L17" s="24">
        <v>0</v>
      </c>
      <c r="M17" s="25">
        <v>0</v>
      </c>
      <c r="N17" s="26"/>
      <c r="O17" s="56" t="str">
        <f>Référence!$U5</f>
        <v/>
      </c>
      <c r="P17" s="31"/>
      <c r="Q17" s="53" t="str">
        <f>Référence!$W5</f>
        <v/>
      </c>
      <c r="R17" s="34"/>
    </row>
    <row r="18" spans="2:18" ht="20" customHeight="1" x14ac:dyDescent="0.2">
      <c r="B18" s="36">
        <v>5</v>
      </c>
      <c r="C18" s="52"/>
      <c r="D18" s="31"/>
      <c r="E18" s="52"/>
      <c r="F18" s="31"/>
      <c r="G18" s="52"/>
      <c r="H18" s="31"/>
      <c r="I18" s="52"/>
      <c r="J18" s="31"/>
      <c r="K18" s="23">
        <v>0</v>
      </c>
      <c r="L18" s="24">
        <v>0</v>
      </c>
      <c r="M18" s="25">
        <v>0</v>
      </c>
      <c r="N18" s="26"/>
      <c r="O18" s="56" t="str">
        <f>Référence!$U6</f>
        <v/>
      </c>
      <c r="P18" s="31"/>
      <c r="Q18" s="53" t="str">
        <f>Référence!$W6</f>
        <v/>
      </c>
      <c r="R18" s="34"/>
    </row>
    <row r="19" spans="2:18" ht="20" customHeight="1" x14ac:dyDescent="0.2">
      <c r="B19" s="36">
        <v>6</v>
      </c>
      <c r="C19" s="52"/>
      <c r="D19" s="31"/>
      <c r="E19" s="52"/>
      <c r="F19" s="31"/>
      <c r="G19" s="52"/>
      <c r="H19" s="31"/>
      <c r="I19" s="52"/>
      <c r="J19" s="31"/>
      <c r="K19" s="23">
        <v>0</v>
      </c>
      <c r="L19" s="24">
        <v>0</v>
      </c>
      <c r="M19" s="25">
        <v>0</v>
      </c>
      <c r="N19" s="26"/>
      <c r="O19" s="56" t="str">
        <f>Référence!$U7</f>
        <v/>
      </c>
      <c r="P19" s="31"/>
      <c r="Q19" s="53" t="str">
        <f>Référence!$W7</f>
        <v/>
      </c>
      <c r="R19" s="34"/>
    </row>
    <row r="20" spans="2:18" ht="20" customHeight="1" x14ac:dyDescent="0.2">
      <c r="B20" s="36">
        <v>7</v>
      </c>
      <c r="C20" s="52"/>
      <c r="D20" s="31"/>
      <c r="E20" s="52"/>
      <c r="F20" s="31"/>
      <c r="G20" s="52"/>
      <c r="H20" s="31"/>
      <c r="I20" s="52"/>
      <c r="J20" s="31"/>
      <c r="K20" s="23">
        <v>0</v>
      </c>
      <c r="L20" s="24">
        <v>0</v>
      </c>
      <c r="M20" s="25">
        <v>0</v>
      </c>
      <c r="N20" s="26"/>
      <c r="O20" s="56" t="str">
        <f>Référence!$U8</f>
        <v/>
      </c>
      <c r="P20" s="31"/>
      <c r="Q20" s="53" t="str">
        <f>Référence!$W8</f>
        <v/>
      </c>
      <c r="R20" s="34"/>
    </row>
    <row r="21" spans="2:18" ht="20" customHeight="1" x14ac:dyDescent="0.2">
      <c r="B21" s="36">
        <v>8</v>
      </c>
      <c r="C21" s="52"/>
      <c r="D21" s="31"/>
      <c r="E21" s="52"/>
      <c r="F21" s="31"/>
      <c r="G21" s="52"/>
      <c r="H21" s="31"/>
      <c r="I21" s="52"/>
      <c r="J21" s="31"/>
      <c r="K21" s="23">
        <v>0</v>
      </c>
      <c r="L21" s="24">
        <v>0</v>
      </c>
      <c r="M21" s="25">
        <v>0</v>
      </c>
      <c r="N21" s="26"/>
      <c r="O21" s="56" t="str">
        <f>Référence!$U9</f>
        <v/>
      </c>
      <c r="P21" s="31"/>
      <c r="Q21" s="53" t="str">
        <f>Référence!$W9</f>
        <v/>
      </c>
      <c r="R21" s="34"/>
    </row>
    <row r="22" spans="2:18" ht="20" customHeight="1" x14ac:dyDescent="0.2">
      <c r="B22" s="36">
        <v>9</v>
      </c>
      <c r="C22" s="52"/>
      <c r="D22" s="31"/>
      <c r="E22" s="52"/>
      <c r="F22" s="31"/>
      <c r="G22" s="52"/>
      <c r="H22" s="31"/>
      <c r="I22" s="52"/>
      <c r="J22" s="31"/>
      <c r="K22" s="23">
        <v>0</v>
      </c>
      <c r="L22" s="24">
        <v>0</v>
      </c>
      <c r="M22" s="25">
        <v>0</v>
      </c>
      <c r="N22" s="26"/>
      <c r="O22" s="56" t="str">
        <f>Référence!$U10</f>
        <v/>
      </c>
      <c r="P22" s="31"/>
      <c r="Q22" s="53" t="str">
        <f>Référence!$W10</f>
        <v/>
      </c>
      <c r="R22" s="34"/>
    </row>
    <row r="23" spans="2:18" ht="20" customHeight="1" x14ac:dyDescent="0.2">
      <c r="B23" s="36">
        <v>10</v>
      </c>
      <c r="C23" s="52"/>
      <c r="D23" s="31"/>
      <c r="E23" s="52"/>
      <c r="F23" s="31"/>
      <c r="G23" s="52"/>
      <c r="H23" s="31"/>
      <c r="I23" s="52"/>
      <c r="J23" s="31"/>
      <c r="K23" s="23">
        <v>0</v>
      </c>
      <c r="L23" s="24">
        <v>0</v>
      </c>
      <c r="M23" s="25">
        <v>0</v>
      </c>
      <c r="N23" s="26"/>
      <c r="O23" s="56" t="str">
        <f>Référence!$U11</f>
        <v/>
      </c>
      <c r="P23" s="31"/>
      <c r="Q23" s="53" t="str">
        <f>Référence!$W11</f>
        <v/>
      </c>
      <c r="R23" s="34"/>
    </row>
    <row r="24" spans="2:18" ht="18" x14ac:dyDescent="0.2">
      <c r="B24" s="36">
        <v>11</v>
      </c>
      <c r="C24" s="52"/>
      <c r="D24" s="31"/>
      <c r="E24" s="52"/>
      <c r="F24" s="31"/>
      <c r="G24" s="52"/>
      <c r="H24" s="31"/>
      <c r="I24" s="52"/>
      <c r="J24" s="31"/>
      <c r="K24" s="23">
        <v>0</v>
      </c>
      <c r="L24" s="24">
        <v>0</v>
      </c>
      <c r="M24" s="25">
        <v>0</v>
      </c>
      <c r="N24" s="26"/>
      <c r="O24" s="56" t="str">
        <f>Référence!$U12</f>
        <v/>
      </c>
      <c r="P24" s="31"/>
      <c r="Q24" s="53" t="str">
        <f>Référence!$W12</f>
        <v/>
      </c>
      <c r="R24" s="34"/>
    </row>
    <row r="25" spans="2:18" ht="18" x14ac:dyDescent="0.2">
      <c r="B25" s="36">
        <v>12</v>
      </c>
      <c r="C25" s="52"/>
      <c r="D25" s="31"/>
      <c r="E25" s="52"/>
      <c r="F25" s="31"/>
      <c r="G25" s="52"/>
      <c r="H25" s="31"/>
      <c r="I25" s="52"/>
      <c r="J25" s="31"/>
      <c r="K25" s="23">
        <v>0</v>
      </c>
      <c r="L25" s="24">
        <v>0</v>
      </c>
      <c r="M25" s="25">
        <v>0</v>
      </c>
      <c r="N25" s="26"/>
      <c r="O25" s="56" t="str">
        <f>Référence!$U13</f>
        <v/>
      </c>
      <c r="P25" s="31"/>
      <c r="Q25" s="53" t="str">
        <f>Référence!$W13</f>
        <v/>
      </c>
      <c r="R25" s="34"/>
    </row>
    <row r="26" spans="2:18" ht="18" x14ac:dyDescent="0.2">
      <c r="B26" s="36">
        <v>13</v>
      </c>
      <c r="C26" s="52"/>
      <c r="D26" s="31"/>
      <c r="E26" s="52"/>
      <c r="F26" s="31"/>
      <c r="G26" s="52"/>
      <c r="H26" s="31"/>
      <c r="I26" s="52"/>
      <c r="J26" s="31"/>
      <c r="K26" s="23">
        <v>0</v>
      </c>
      <c r="L26" s="24">
        <v>0</v>
      </c>
      <c r="M26" s="25">
        <v>0</v>
      </c>
      <c r="N26" s="26"/>
      <c r="O26" s="56" t="str">
        <f>Référence!$U14</f>
        <v/>
      </c>
      <c r="P26" s="31"/>
      <c r="Q26" s="53" t="str">
        <f>Référence!$W14</f>
        <v/>
      </c>
      <c r="R26" s="34"/>
    </row>
    <row r="27" spans="2:18" ht="18" x14ac:dyDescent="0.2">
      <c r="B27" s="36">
        <v>14</v>
      </c>
      <c r="C27" s="52"/>
      <c r="D27" s="31"/>
      <c r="E27" s="52"/>
      <c r="F27" s="31"/>
      <c r="G27" s="52"/>
      <c r="H27" s="31"/>
      <c r="I27" s="52"/>
      <c r="J27" s="31"/>
      <c r="K27" s="23">
        <v>0</v>
      </c>
      <c r="L27" s="24">
        <v>0</v>
      </c>
      <c r="M27" s="25">
        <v>0</v>
      </c>
      <c r="N27" s="26"/>
      <c r="O27" s="56" t="str">
        <f>Référence!$U15</f>
        <v/>
      </c>
      <c r="P27" s="31"/>
      <c r="Q27" s="53" t="str">
        <f>Référence!$W15</f>
        <v/>
      </c>
      <c r="R27" s="34"/>
    </row>
    <row r="28" spans="2:18" ht="18" x14ac:dyDescent="0.2">
      <c r="B28" s="36">
        <v>15</v>
      </c>
      <c r="C28" s="52"/>
      <c r="D28" s="31"/>
      <c r="E28" s="52"/>
      <c r="F28" s="31"/>
      <c r="G28" s="52"/>
      <c r="H28" s="31"/>
      <c r="I28" s="52"/>
      <c r="J28" s="31"/>
      <c r="K28" s="23">
        <v>0</v>
      </c>
      <c r="L28" s="24">
        <v>0</v>
      </c>
      <c r="M28" s="25">
        <v>0</v>
      </c>
      <c r="N28" s="26"/>
      <c r="O28" s="56" t="str">
        <f>Référence!$U16</f>
        <v/>
      </c>
      <c r="P28" s="31"/>
      <c r="Q28" s="53" t="str">
        <f>Référence!$W16</f>
        <v/>
      </c>
      <c r="R28" s="34"/>
    </row>
    <row r="29" spans="2:18" ht="18" x14ac:dyDescent="0.2">
      <c r="B29" s="36">
        <v>16</v>
      </c>
      <c r="C29" s="52"/>
      <c r="D29" s="31"/>
      <c r="E29" s="52"/>
      <c r="F29" s="31"/>
      <c r="G29" s="52"/>
      <c r="H29" s="31"/>
      <c r="I29" s="52"/>
      <c r="J29" s="31"/>
      <c r="K29" s="23">
        <v>0</v>
      </c>
      <c r="L29" s="24">
        <v>0</v>
      </c>
      <c r="M29" s="25">
        <v>0</v>
      </c>
      <c r="N29" s="26"/>
      <c r="O29" s="56" t="str">
        <f>Référence!$U17</f>
        <v/>
      </c>
      <c r="P29" s="31"/>
      <c r="Q29" s="53" t="str">
        <f>Référence!$W17</f>
        <v/>
      </c>
      <c r="R29" s="34"/>
    </row>
    <row r="30" spans="2:18" ht="18" x14ac:dyDescent="0.2">
      <c r="B30" s="36">
        <v>17</v>
      </c>
      <c r="C30" s="52"/>
      <c r="D30" s="31"/>
      <c r="E30" s="52"/>
      <c r="F30" s="31"/>
      <c r="G30" s="52"/>
      <c r="H30" s="31"/>
      <c r="I30" s="52"/>
      <c r="J30" s="31"/>
      <c r="K30" s="23">
        <v>0</v>
      </c>
      <c r="L30" s="24">
        <v>0</v>
      </c>
      <c r="M30" s="25">
        <v>0</v>
      </c>
      <c r="N30" s="26"/>
      <c r="O30" s="56" t="str">
        <f>Référence!$U18</f>
        <v/>
      </c>
      <c r="P30" s="31"/>
      <c r="Q30" s="53" t="str">
        <f>Référence!$W18</f>
        <v/>
      </c>
      <c r="R30" s="34"/>
    </row>
    <row r="31" spans="2:18" ht="18" x14ac:dyDescent="0.2">
      <c r="B31" s="36">
        <v>18</v>
      </c>
      <c r="C31" s="52"/>
      <c r="D31" s="31"/>
      <c r="E31" s="52"/>
      <c r="F31" s="31"/>
      <c r="G31" s="52"/>
      <c r="H31" s="31"/>
      <c r="I31" s="52"/>
      <c r="J31" s="31"/>
      <c r="K31" s="23">
        <v>0</v>
      </c>
      <c r="L31" s="24">
        <v>0</v>
      </c>
      <c r="M31" s="25">
        <v>0</v>
      </c>
      <c r="N31" s="26"/>
      <c r="O31" s="56" t="str">
        <f>Référence!$U19</f>
        <v/>
      </c>
      <c r="P31" s="31"/>
      <c r="Q31" s="53" t="str">
        <f>Référence!$W19</f>
        <v/>
      </c>
      <c r="R31" s="34"/>
    </row>
    <row r="32" spans="2:18" ht="18" x14ac:dyDescent="0.2">
      <c r="B32" s="36">
        <v>19</v>
      </c>
      <c r="C32" s="52"/>
      <c r="D32" s="31"/>
      <c r="E32" s="52"/>
      <c r="F32" s="31"/>
      <c r="G32" s="52"/>
      <c r="H32" s="31"/>
      <c r="I32" s="52"/>
      <c r="J32" s="31"/>
      <c r="K32" s="23">
        <v>0</v>
      </c>
      <c r="L32" s="24">
        <v>0</v>
      </c>
      <c r="M32" s="25">
        <v>0</v>
      </c>
      <c r="N32" s="26"/>
      <c r="O32" s="56" t="str">
        <f>Référence!$U20</f>
        <v/>
      </c>
      <c r="P32" s="31"/>
      <c r="Q32" s="53" t="str">
        <f>Référence!$W20</f>
        <v/>
      </c>
      <c r="R32" s="34"/>
    </row>
    <row r="33" spans="2:18" ht="18" x14ac:dyDescent="0.2">
      <c r="B33" s="36">
        <v>20</v>
      </c>
      <c r="C33" s="52"/>
      <c r="D33" s="31"/>
      <c r="E33" s="52"/>
      <c r="F33" s="31"/>
      <c r="G33" s="52"/>
      <c r="H33" s="31"/>
      <c r="I33" s="52"/>
      <c r="J33" s="31"/>
      <c r="K33" s="23">
        <v>0</v>
      </c>
      <c r="L33" s="24">
        <v>0</v>
      </c>
      <c r="M33" s="25">
        <v>0</v>
      </c>
      <c r="N33" s="26"/>
      <c r="O33" s="56" t="str">
        <f>Référence!$U21</f>
        <v/>
      </c>
      <c r="P33" s="31"/>
      <c r="Q33" s="53" t="str">
        <f>Référence!$W21</f>
        <v/>
      </c>
      <c r="R33" s="34"/>
    </row>
    <row r="34" spans="2:18" ht="18" x14ac:dyDescent="0.2">
      <c r="B34" s="36">
        <v>21</v>
      </c>
      <c r="C34" s="52"/>
      <c r="D34" s="31"/>
      <c r="E34" s="52"/>
      <c r="F34" s="31"/>
      <c r="G34" s="52"/>
      <c r="H34" s="31"/>
      <c r="I34" s="52"/>
      <c r="J34" s="31"/>
      <c r="K34" s="23">
        <v>0</v>
      </c>
      <c r="L34" s="24">
        <v>0</v>
      </c>
      <c r="M34" s="25">
        <v>0</v>
      </c>
      <c r="N34" s="26"/>
      <c r="O34" s="56" t="str">
        <f>Référence!$U22</f>
        <v/>
      </c>
      <c r="P34" s="31"/>
      <c r="Q34" s="53" t="str">
        <f>Référence!$W22</f>
        <v/>
      </c>
      <c r="R34" s="34"/>
    </row>
    <row r="35" spans="2:18" ht="18" x14ac:dyDescent="0.2">
      <c r="B35" s="36">
        <v>22</v>
      </c>
      <c r="C35" s="52"/>
      <c r="D35" s="31"/>
      <c r="E35" s="52"/>
      <c r="F35" s="31"/>
      <c r="G35" s="52"/>
      <c r="H35" s="31"/>
      <c r="I35" s="52"/>
      <c r="J35" s="31"/>
      <c r="K35" s="23">
        <v>0</v>
      </c>
      <c r="L35" s="24">
        <v>0</v>
      </c>
      <c r="M35" s="25">
        <v>0</v>
      </c>
      <c r="N35" s="26"/>
      <c r="O35" s="56" t="str">
        <f>Référence!$U23</f>
        <v/>
      </c>
      <c r="P35" s="31"/>
      <c r="Q35" s="53" t="str">
        <f>Référence!$W23</f>
        <v/>
      </c>
      <c r="R35" s="34"/>
    </row>
    <row r="36" spans="2:18" ht="18" x14ac:dyDescent="0.2">
      <c r="B36" s="36">
        <v>23</v>
      </c>
      <c r="C36" s="52"/>
      <c r="D36" s="31"/>
      <c r="E36" s="52"/>
      <c r="F36" s="31"/>
      <c r="G36" s="52"/>
      <c r="H36" s="31"/>
      <c r="I36" s="52"/>
      <c r="J36" s="31"/>
      <c r="K36" s="23">
        <v>0</v>
      </c>
      <c r="L36" s="24">
        <v>0</v>
      </c>
      <c r="M36" s="25">
        <v>0</v>
      </c>
      <c r="N36" s="26"/>
      <c r="O36" s="56" t="str">
        <f>Référence!$U24</f>
        <v/>
      </c>
      <c r="P36" s="31"/>
      <c r="Q36" s="53" t="str">
        <f>Référence!$W24</f>
        <v/>
      </c>
      <c r="R36" s="34"/>
    </row>
    <row r="37" spans="2:18" ht="18" x14ac:dyDescent="0.2">
      <c r="B37" s="36">
        <v>24</v>
      </c>
      <c r="C37" s="52"/>
      <c r="D37" s="31"/>
      <c r="E37" s="52"/>
      <c r="F37" s="31"/>
      <c r="G37" s="52"/>
      <c r="H37" s="31"/>
      <c r="I37" s="52"/>
      <c r="J37" s="31"/>
      <c r="K37" s="23">
        <v>0</v>
      </c>
      <c r="L37" s="24">
        <v>0</v>
      </c>
      <c r="M37" s="25">
        <v>0</v>
      </c>
      <c r="N37" s="26"/>
      <c r="O37" s="56" t="str">
        <f>Référence!$U25</f>
        <v/>
      </c>
      <c r="P37" s="31"/>
      <c r="Q37" s="53" t="str">
        <f>Référence!$W25</f>
        <v/>
      </c>
      <c r="R37" s="34"/>
    </row>
    <row r="38" spans="2:18" ht="18" x14ac:dyDescent="0.2">
      <c r="B38" s="36">
        <v>25</v>
      </c>
      <c r="C38" s="52"/>
      <c r="D38" s="31"/>
      <c r="E38" s="52"/>
      <c r="F38" s="31"/>
      <c r="G38" s="52"/>
      <c r="H38" s="31"/>
      <c r="I38" s="52"/>
      <c r="J38" s="31"/>
      <c r="K38" s="23">
        <v>0</v>
      </c>
      <c r="L38" s="24">
        <v>0</v>
      </c>
      <c r="M38" s="25">
        <v>0</v>
      </c>
      <c r="N38" s="26"/>
      <c r="O38" s="56" t="str">
        <f>Référence!$U26</f>
        <v/>
      </c>
      <c r="P38" s="31"/>
      <c r="Q38" s="53" t="str">
        <f>Référence!$W26</f>
        <v/>
      </c>
      <c r="R38" s="34"/>
    </row>
    <row r="39" spans="2:18" ht="18" x14ac:dyDescent="0.2">
      <c r="B39" s="36">
        <v>26</v>
      </c>
      <c r="C39" s="52"/>
      <c r="D39" s="31"/>
      <c r="E39" s="52"/>
      <c r="F39" s="31"/>
      <c r="G39" s="52"/>
      <c r="H39" s="31"/>
      <c r="I39" s="52"/>
      <c r="J39" s="31"/>
      <c r="K39" s="23">
        <v>0</v>
      </c>
      <c r="L39" s="24">
        <v>0</v>
      </c>
      <c r="M39" s="25">
        <v>0</v>
      </c>
      <c r="N39" s="26"/>
      <c r="O39" s="56" t="str">
        <f>Référence!$U27</f>
        <v/>
      </c>
      <c r="P39" s="31"/>
      <c r="Q39" s="53" t="str">
        <f>Référence!$W27</f>
        <v/>
      </c>
      <c r="R39" s="34"/>
    </row>
    <row r="40" spans="2:18" ht="18" x14ac:dyDescent="0.2">
      <c r="B40" s="36">
        <v>27</v>
      </c>
      <c r="C40" s="52"/>
      <c r="D40" s="31"/>
      <c r="E40" s="52"/>
      <c r="F40" s="31"/>
      <c r="G40" s="52"/>
      <c r="H40" s="31"/>
      <c r="I40" s="52"/>
      <c r="J40" s="31"/>
      <c r="K40" s="23">
        <v>0</v>
      </c>
      <c r="L40" s="24">
        <v>0</v>
      </c>
      <c r="M40" s="25">
        <v>0</v>
      </c>
      <c r="N40" s="26"/>
      <c r="O40" s="56" t="str">
        <f>Référence!$U28</f>
        <v/>
      </c>
      <c r="P40" s="31"/>
      <c r="Q40" s="53" t="str">
        <f>Référence!$W28</f>
        <v/>
      </c>
      <c r="R40" s="34"/>
    </row>
    <row r="41" spans="2:18" ht="18" x14ac:dyDescent="0.2">
      <c r="B41" s="36">
        <v>28</v>
      </c>
      <c r="C41" s="52"/>
      <c r="D41" s="31"/>
      <c r="E41" s="52"/>
      <c r="F41" s="31"/>
      <c r="G41" s="52"/>
      <c r="H41" s="31"/>
      <c r="I41" s="52"/>
      <c r="J41" s="31"/>
      <c r="K41" s="23">
        <v>0</v>
      </c>
      <c r="L41" s="24">
        <v>0</v>
      </c>
      <c r="M41" s="25">
        <v>0</v>
      </c>
      <c r="N41" s="26"/>
      <c r="O41" s="56" t="str">
        <f>Référence!$U29</f>
        <v/>
      </c>
      <c r="P41" s="31"/>
      <c r="Q41" s="53" t="str">
        <f>Référence!$W29</f>
        <v/>
      </c>
      <c r="R41" s="34"/>
    </row>
    <row r="42" spans="2:18" ht="18" x14ac:dyDescent="0.2">
      <c r="B42" s="36">
        <v>29</v>
      </c>
      <c r="C42" s="52"/>
      <c r="D42" s="31"/>
      <c r="E42" s="52"/>
      <c r="F42" s="31"/>
      <c r="G42" s="52"/>
      <c r="H42" s="31"/>
      <c r="I42" s="52"/>
      <c r="J42" s="31"/>
      <c r="K42" s="23">
        <v>0</v>
      </c>
      <c r="L42" s="24">
        <v>0</v>
      </c>
      <c r="M42" s="25">
        <v>0</v>
      </c>
      <c r="N42" s="26"/>
      <c r="O42" s="56" t="str">
        <f>Référence!$U30</f>
        <v/>
      </c>
      <c r="P42" s="31"/>
      <c r="Q42" s="53" t="str">
        <f>Référence!$W30</f>
        <v/>
      </c>
      <c r="R42" s="34"/>
    </row>
    <row r="43" spans="2:18" ht="18" x14ac:dyDescent="0.2">
      <c r="B43" s="36">
        <v>30</v>
      </c>
      <c r="C43" s="52"/>
      <c r="D43" s="31"/>
      <c r="E43" s="52"/>
      <c r="F43" s="31"/>
      <c r="G43" s="52"/>
      <c r="H43" s="31"/>
      <c r="I43" s="52"/>
      <c r="J43" s="31"/>
      <c r="K43" s="23">
        <v>0</v>
      </c>
      <c r="L43" s="24">
        <v>0</v>
      </c>
      <c r="M43" s="25">
        <v>0</v>
      </c>
      <c r="N43" s="26"/>
      <c r="O43" s="56" t="str">
        <f>Référence!$U31</f>
        <v/>
      </c>
      <c r="P43" s="31"/>
      <c r="Q43" s="53" t="str">
        <f>Référence!$W31</f>
        <v/>
      </c>
      <c r="R43" s="34"/>
    </row>
    <row r="44" spans="2:18" x14ac:dyDescent="0.2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4"/>
    </row>
    <row r="45" spans="2:18" ht="17" thickBot="1" x14ac:dyDescent="0.2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</sheetData>
  <sheetProtection password="973B" sheet="1" objects="1" scenarios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43">
      <formula1>SelectEvent</formula1>
    </dataValidation>
    <dataValidation type="list" allowBlank="1" showInputMessage="1" showErrorMessage="1" sqref="I14:J43">
      <formula1>ClassS</formula1>
    </dataValidation>
    <dataValidation type="list" allowBlank="1" showInputMessage="1" showErrorMessage="1" sqref="G14:H43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8"/>
  <sheetViews>
    <sheetView showGridLines="0" showRowColHeaders="0" workbookViewId="0">
      <selection activeCell="B2" sqref="B2"/>
    </sheetView>
  </sheetViews>
  <sheetFormatPr baseColWidth="10" defaultRowHeight="16" x14ac:dyDescent="0.2"/>
  <cols>
    <col min="2" max="2" width="14.1640625" style="1" customWidth="1"/>
    <col min="3" max="20" width="10.83203125" style="1"/>
    <col min="22" max="23" width="10.83203125" style="15"/>
    <col min="24" max="24" width="16.6640625" style="15" customWidth="1"/>
    <col min="25" max="25" width="10.83203125" style="15"/>
  </cols>
  <sheetData>
    <row r="1" spans="2:25" ht="16.25" thickBot="1" x14ac:dyDescent="0.35">
      <c r="V1" s="11"/>
      <c r="W1" s="11"/>
      <c r="X1" s="40"/>
      <c r="Y1" s="11"/>
    </row>
    <row r="2" spans="2:25" x14ac:dyDescent="0.2">
      <c r="B2" s="42" t="s">
        <v>97</v>
      </c>
      <c r="C2" s="43" t="s">
        <v>39</v>
      </c>
      <c r="D2" s="43" t="s">
        <v>40</v>
      </c>
      <c r="E2" s="43" t="s">
        <v>41</v>
      </c>
      <c r="F2" s="43" t="s">
        <v>42</v>
      </c>
      <c r="G2" s="43" t="s">
        <v>43</v>
      </c>
      <c r="H2" s="43" t="s">
        <v>44</v>
      </c>
      <c r="I2" s="43" t="s">
        <v>45</v>
      </c>
      <c r="J2" s="43" t="s">
        <v>46</v>
      </c>
      <c r="K2" s="43" t="s">
        <v>47</v>
      </c>
      <c r="L2" s="43" t="s">
        <v>48</v>
      </c>
      <c r="M2" s="43" t="s">
        <v>49</v>
      </c>
      <c r="N2" s="43" t="s">
        <v>50</v>
      </c>
      <c r="O2" s="43" t="s">
        <v>51</v>
      </c>
      <c r="P2" s="43" t="s">
        <v>52</v>
      </c>
      <c r="Q2" s="43" t="s">
        <v>53</v>
      </c>
      <c r="R2" s="43" t="s">
        <v>61</v>
      </c>
      <c r="S2" s="43" t="s">
        <v>62</v>
      </c>
      <c r="T2" s="44" t="s">
        <v>63</v>
      </c>
      <c r="V2" s="11"/>
      <c r="W2" s="11"/>
      <c r="X2" s="40"/>
      <c r="Y2" s="11"/>
    </row>
    <row r="3" spans="2:25" x14ac:dyDescent="0.2">
      <c r="B3" s="45" t="s">
        <v>0</v>
      </c>
      <c r="C3" s="46" t="s">
        <v>38</v>
      </c>
      <c r="D3" s="46" t="s">
        <v>38</v>
      </c>
      <c r="E3" s="46" t="s">
        <v>38</v>
      </c>
      <c r="F3" s="47"/>
      <c r="G3" s="47"/>
      <c r="H3" s="47"/>
      <c r="I3" s="46" t="s">
        <v>38</v>
      </c>
      <c r="J3" s="46" t="s">
        <v>38</v>
      </c>
      <c r="K3" s="47"/>
      <c r="L3" s="46" t="s">
        <v>38</v>
      </c>
      <c r="M3" s="47" t="s">
        <v>38</v>
      </c>
      <c r="N3" s="47"/>
      <c r="O3" s="46" t="s">
        <v>38</v>
      </c>
      <c r="P3" s="47"/>
      <c r="Q3" s="47"/>
      <c r="R3" s="61" t="s">
        <v>131</v>
      </c>
      <c r="S3" s="47"/>
      <c r="T3" s="48"/>
      <c r="V3" s="11"/>
      <c r="W3" s="11"/>
      <c r="X3" s="40"/>
      <c r="Y3" s="11"/>
    </row>
    <row r="4" spans="2:25" x14ac:dyDescent="0.2">
      <c r="B4" s="45" t="s">
        <v>6</v>
      </c>
      <c r="C4" s="46" t="s">
        <v>38</v>
      </c>
      <c r="D4" s="46" t="s">
        <v>38</v>
      </c>
      <c r="E4" s="46" t="s">
        <v>38</v>
      </c>
      <c r="F4" s="47"/>
      <c r="G4" s="47"/>
      <c r="H4" s="47"/>
      <c r="I4" s="46" t="s">
        <v>38</v>
      </c>
      <c r="J4" s="46" t="s">
        <v>38</v>
      </c>
      <c r="K4" s="47"/>
      <c r="L4" s="46" t="s">
        <v>38</v>
      </c>
      <c r="M4" s="47" t="s">
        <v>38</v>
      </c>
      <c r="N4" s="47"/>
      <c r="O4" s="46" t="s">
        <v>38</v>
      </c>
      <c r="P4" s="47"/>
      <c r="Q4" s="47"/>
      <c r="R4" s="46" t="s">
        <v>38</v>
      </c>
      <c r="S4" s="47"/>
      <c r="T4" s="48"/>
      <c r="V4" s="11"/>
      <c r="W4" s="11"/>
      <c r="X4" s="40"/>
      <c r="Y4" s="11"/>
    </row>
    <row r="5" spans="2:25" x14ac:dyDescent="0.2">
      <c r="B5" s="45" t="s">
        <v>7</v>
      </c>
      <c r="C5" s="46" t="s">
        <v>38</v>
      </c>
      <c r="D5" s="46" t="s">
        <v>38</v>
      </c>
      <c r="E5" s="46" t="s">
        <v>38</v>
      </c>
      <c r="F5" s="47"/>
      <c r="G5" s="47"/>
      <c r="H5" s="47"/>
      <c r="I5" s="46" t="s">
        <v>38</v>
      </c>
      <c r="J5" s="47" t="s">
        <v>38</v>
      </c>
      <c r="K5" s="47"/>
      <c r="L5" s="46" t="s">
        <v>38</v>
      </c>
      <c r="M5" s="47" t="s">
        <v>38</v>
      </c>
      <c r="N5" s="47"/>
      <c r="O5" s="46" t="s">
        <v>38</v>
      </c>
      <c r="P5" s="47"/>
      <c r="Q5" s="47"/>
      <c r="R5" s="46" t="s">
        <v>38</v>
      </c>
      <c r="S5" s="47"/>
      <c r="T5" s="48"/>
      <c r="V5" s="11"/>
      <c r="W5" s="11"/>
      <c r="X5" s="40"/>
      <c r="Y5" s="11"/>
    </row>
    <row r="6" spans="2:25" x14ac:dyDescent="0.2">
      <c r="B6" s="45" t="s">
        <v>8</v>
      </c>
      <c r="C6" s="46" t="s">
        <v>38</v>
      </c>
      <c r="D6" s="46" t="s">
        <v>38</v>
      </c>
      <c r="E6" s="46" t="s">
        <v>38</v>
      </c>
      <c r="F6" s="47"/>
      <c r="G6" s="47"/>
      <c r="H6" s="47"/>
      <c r="I6" s="46" t="s">
        <v>38</v>
      </c>
      <c r="J6" s="47" t="s">
        <v>38</v>
      </c>
      <c r="K6" s="47"/>
      <c r="L6" s="47" t="s">
        <v>38</v>
      </c>
      <c r="M6" s="46" t="s">
        <v>38</v>
      </c>
      <c r="N6" s="47" t="s">
        <v>38</v>
      </c>
      <c r="O6" s="46" t="s">
        <v>38</v>
      </c>
      <c r="P6" s="47"/>
      <c r="Q6" s="47"/>
      <c r="R6" s="46" t="s">
        <v>38</v>
      </c>
      <c r="S6" s="47"/>
      <c r="T6" s="48"/>
      <c r="V6" s="11"/>
      <c r="W6" s="11"/>
      <c r="X6" s="40"/>
      <c r="Y6" s="11"/>
    </row>
    <row r="7" spans="2:25" x14ac:dyDescent="0.2">
      <c r="B7" s="45" t="s">
        <v>9</v>
      </c>
      <c r="C7" s="46" t="s">
        <v>38</v>
      </c>
      <c r="D7" s="46" t="s">
        <v>38</v>
      </c>
      <c r="E7" s="46" t="s">
        <v>38</v>
      </c>
      <c r="F7" s="47"/>
      <c r="G7" s="47"/>
      <c r="H7" s="47"/>
      <c r="I7" s="46" t="s">
        <v>38</v>
      </c>
      <c r="J7" s="47" t="s">
        <v>38</v>
      </c>
      <c r="K7" s="47"/>
      <c r="L7" s="47" t="s">
        <v>38</v>
      </c>
      <c r="M7" s="46" t="s">
        <v>38</v>
      </c>
      <c r="N7" s="47" t="s">
        <v>38</v>
      </c>
      <c r="O7" s="46" t="s">
        <v>38</v>
      </c>
      <c r="P7" s="47" t="s">
        <v>38</v>
      </c>
      <c r="Q7" s="47"/>
      <c r="R7" s="47"/>
      <c r="S7" s="46" t="s">
        <v>38</v>
      </c>
      <c r="T7" s="48"/>
      <c r="V7" s="11"/>
      <c r="W7" s="11"/>
      <c r="X7" s="40"/>
      <c r="Y7" s="11"/>
    </row>
    <row r="8" spans="2:25" x14ac:dyDescent="0.2">
      <c r="B8" s="45" t="s">
        <v>10</v>
      </c>
      <c r="C8" s="46" t="s">
        <v>38</v>
      </c>
      <c r="D8" s="46" t="s">
        <v>38</v>
      </c>
      <c r="E8" s="47" t="s">
        <v>38</v>
      </c>
      <c r="F8" s="46" t="s">
        <v>38</v>
      </c>
      <c r="G8" s="47" t="s">
        <v>38</v>
      </c>
      <c r="H8" s="47" t="s">
        <v>38</v>
      </c>
      <c r="I8" s="47" t="s">
        <v>38</v>
      </c>
      <c r="J8" s="46" t="s">
        <v>38</v>
      </c>
      <c r="K8" s="47" t="s">
        <v>38</v>
      </c>
      <c r="L8" s="47" t="s">
        <v>38</v>
      </c>
      <c r="M8" s="46" t="s">
        <v>38</v>
      </c>
      <c r="N8" s="47" t="s">
        <v>38</v>
      </c>
      <c r="O8" s="46" t="s">
        <v>38</v>
      </c>
      <c r="P8" s="47" t="s">
        <v>38</v>
      </c>
      <c r="Q8" s="47"/>
      <c r="R8" s="47"/>
      <c r="S8" s="46" t="s">
        <v>38</v>
      </c>
      <c r="T8" s="48"/>
      <c r="V8" s="11"/>
      <c r="W8" s="11"/>
      <c r="X8" s="40"/>
      <c r="Y8" s="11"/>
    </row>
    <row r="9" spans="2:25" x14ac:dyDescent="0.2">
      <c r="B9" s="45" t="s">
        <v>11</v>
      </c>
      <c r="C9" s="46" t="s">
        <v>38</v>
      </c>
      <c r="D9" s="46" t="s">
        <v>38</v>
      </c>
      <c r="E9" s="47" t="s">
        <v>38</v>
      </c>
      <c r="F9" s="46" t="s">
        <v>38</v>
      </c>
      <c r="G9" s="47" t="s">
        <v>38</v>
      </c>
      <c r="H9" s="47" t="s">
        <v>38</v>
      </c>
      <c r="I9" s="47" t="s">
        <v>38</v>
      </c>
      <c r="J9" s="46" t="s">
        <v>38</v>
      </c>
      <c r="K9" s="47" t="s">
        <v>38</v>
      </c>
      <c r="L9" s="47" t="s">
        <v>38</v>
      </c>
      <c r="M9" s="46" t="s">
        <v>38</v>
      </c>
      <c r="N9" s="47" t="s">
        <v>38</v>
      </c>
      <c r="O9" s="46" t="s">
        <v>38</v>
      </c>
      <c r="P9" s="47" t="s">
        <v>38</v>
      </c>
      <c r="Q9" s="47"/>
      <c r="R9" s="47"/>
      <c r="S9" s="46" t="s">
        <v>38</v>
      </c>
      <c r="T9" s="48"/>
      <c r="V9" s="11"/>
      <c r="W9" s="11"/>
      <c r="X9" s="40"/>
      <c r="Y9" s="11"/>
    </row>
    <row r="10" spans="2:25" x14ac:dyDescent="0.2">
      <c r="B10" s="45" t="s">
        <v>12</v>
      </c>
      <c r="C10" s="46" t="s">
        <v>38</v>
      </c>
      <c r="D10" s="46" t="s">
        <v>38</v>
      </c>
      <c r="E10" s="47" t="s">
        <v>38</v>
      </c>
      <c r="F10" s="46" t="s">
        <v>38</v>
      </c>
      <c r="G10" s="47" t="s">
        <v>38</v>
      </c>
      <c r="H10" s="47" t="s">
        <v>38</v>
      </c>
      <c r="I10" s="47" t="s">
        <v>38</v>
      </c>
      <c r="J10" s="46" t="s">
        <v>38</v>
      </c>
      <c r="K10" s="47" t="s">
        <v>38</v>
      </c>
      <c r="L10" s="47" t="s">
        <v>38</v>
      </c>
      <c r="M10" s="46" t="s">
        <v>38</v>
      </c>
      <c r="N10" s="47" t="s">
        <v>38</v>
      </c>
      <c r="O10" s="47" t="s">
        <v>38</v>
      </c>
      <c r="P10" s="46" t="s">
        <v>38</v>
      </c>
      <c r="Q10" s="47" t="s">
        <v>38</v>
      </c>
      <c r="R10" s="47"/>
      <c r="S10" s="46" t="s">
        <v>38</v>
      </c>
      <c r="T10" s="48" t="s">
        <v>38</v>
      </c>
      <c r="V10" s="11"/>
      <c r="W10" s="11"/>
      <c r="X10" s="40"/>
      <c r="Y10" s="11"/>
    </row>
    <row r="11" spans="2:25" x14ac:dyDescent="0.2">
      <c r="B11" s="45" t="s">
        <v>13</v>
      </c>
      <c r="C11" s="46" t="s">
        <v>38</v>
      </c>
      <c r="D11" s="46" t="s">
        <v>38</v>
      </c>
      <c r="E11" s="47" t="s">
        <v>38</v>
      </c>
      <c r="F11" s="46" t="s">
        <v>38</v>
      </c>
      <c r="G11" s="47" t="s">
        <v>38</v>
      </c>
      <c r="H11" s="47" t="s">
        <v>38</v>
      </c>
      <c r="I11" s="47" t="s">
        <v>38</v>
      </c>
      <c r="J11" s="46" t="s">
        <v>38</v>
      </c>
      <c r="K11" s="47" t="s">
        <v>38</v>
      </c>
      <c r="L11" s="47" t="s">
        <v>38</v>
      </c>
      <c r="M11" s="46" t="s">
        <v>38</v>
      </c>
      <c r="N11" s="47" t="s">
        <v>38</v>
      </c>
      <c r="O11" s="47" t="s">
        <v>38</v>
      </c>
      <c r="P11" s="46" t="s">
        <v>38</v>
      </c>
      <c r="Q11" s="47" t="s">
        <v>38</v>
      </c>
      <c r="R11" s="47"/>
      <c r="S11" s="46" t="s">
        <v>38</v>
      </c>
      <c r="T11" s="48" t="s">
        <v>38</v>
      </c>
      <c r="V11" s="11"/>
      <c r="W11" s="11"/>
      <c r="X11" s="40"/>
      <c r="Y11" s="11"/>
    </row>
    <row r="12" spans="2:25" x14ac:dyDescent="0.2">
      <c r="B12" s="45" t="s">
        <v>1</v>
      </c>
      <c r="C12" s="46" t="s">
        <v>38</v>
      </c>
      <c r="D12" s="46" t="s">
        <v>38</v>
      </c>
      <c r="E12" s="47" t="s">
        <v>38</v>
      </c>
      <c r="F12" s="46" t="s">
        <v>38</v>
      </c>
      <c r="G12" s="47" t="s">
        <v>38</v>
      </c>
      <c r="H12" s="47" t="s">
        <v>38</v>
      </c>
      <c r="I12" s="47" t="s">
        <v>38</v>
      </c>
      <c r="J12" s="46" t="s">
        <v>38</v>
      </c>
      <c r="K12" s="47" t="s">
        <v>38</v>
      </c>
      <c r="L12" s="47"/>
      <c r="M12" s="47"/>
      <c r="N12" s="47" t="s">
        <v>38</v>
      </c>
      <c r="O12" s="47" t="s">
        <v>38</v>
      </c>
      <c r="P12" s="46" t="s">
        <v>38</v>
      </c>
      <c r="Q12" s="47" t="s">
        <v>38</v>
      </c>
      <c r="R12" s="47"/>
      <c r="S12" s="46" t="s">
        <v>38</v>
      </c>
      <c r="T12" s="48" t="s">
        <v>38</v>
      </c>
      <c r="V12" s="11"/>
      <c r="W12" s="11"/>
      <c r="X12" s="40"/>
      <c r="Y12" s="11"/>
    </row>
    <row r="13" spans="2:25" x14ac:dyDescent="0.2">
      <c r="B13" s="45" t="s">
        <v>2</v>
      </c>
      <c r="C13" s="46" t="s">
        <v>38</v>
      </c>
      <c r="D13" s="46" t="s">
        <v>38</v>
      </c>
      <c r="E13" s="47" t="s">
        <v>38</v>
      </c>
      <c r="F13" s="46" t="s">
        <v>38</v>
      </c>
      <c r="G13" s="47" t="s">
        <v>38</v>
      </c>
      <c r="H13" s="47" t="s">
        <v>38</v>
      </c>
      <c r="I13" s="47" t="s">
        <v>38</v>
      </c>
      <c r="J13" s="46" t="s">
        <v>38</v>
      </c>
      <c r="K13" s="47" t="s">
        <v>38</v>
      </c>
      <c r="L13" s="47" t="s">
        <v>38</v>
      </c>
      <c r="M13" s="46" t="s">
        <v>38</v>
      </c>
      <c r="N13" s="47" t="s">
        <v>38</v>
      </c>
      <c r="O13" s="47" t="s">
        <v>38</v>
      </c>
      <c r="P13" s="46" t="s">
        <v>38</v>
      </c>
      <c r="Q13" s="47"/>
      <c r="R13" s="47"/>
      <c r="S13" s="46" t="s">
        <v>38</v>
      </c>
      <c r="T13" s="48" t="s">
        <v>38</v>
      </c>
      <c r="V13" s="11"/>
      <c r="W13" s="11"/>
      <c r="X13" s="40"/>
      <c r="Y13" s="11"/>
    </row>
    <row r="14" spans="2:25" x14ac:dyDescent="0.2">
      <c r="B14" s="45" t="s">
        <v>3</v>
      </c>
      <c r="C14" s="46" t="s">
        <v>38</v>
      </c>
      <c r="D14" s="46" t="s">
        <v>38</v>
      </c>
      <c r="E14" s="47" t="s">
        <v>38</v>
      </c>
      <c r="F14" s="46" t="s">
        <v>38</v>
      </c>
      <c r="G14" s="47" t="s">
        <v>38</v>
      </c>
      <c r="H14" s="47" t="s">
        <v>38</v>
      </c>
      <c r="I14" s="47" t="s">
        <v>38</v>
      </c>
      <c r="J14" s="46" t="s">
        <v>38</v>
      </c>
      <c r="K14" s="47" t="s">
        <v>38</v>
      </c>
      <c r="L14" s="47" t="s">
        <v>38</v>
      </c>
      <c r="M14" s="46" t="s">
        <v>38</v>
      </c>
      <c r="N14" s="47" t="s">
        <v>38</v>
      </c>
      <c r="O14" s="47" t="s">
        <v>38</v>
      </c>
      <c r="P14" s="46" t="s">
        <v>38</v>
      </c>
      <c r="Q14" s="47" t="s">
        <v>38</v>
      </c>
      <c r="R14" s="47"/>
      <c r="S14" s="46" t="s">
        <v>38</v>
      </c>
      <c r="T14" s="48" t="s">
        <v>38</v>
      </c>
      <c r="X14" s="41"/>
      <c r="Y14" s="11"/>
    </row>
    <row r="15" spans="2:25" x14ac:dyDescent="0.2">
      <c r="B15" s="45" t="s">
        <v>4</v>
      </c>
      <c r="C15" s="46" t="s">
        <v>38</v>
      </c>
      <c r="D15" s="46" t="s">
        <v>38</v>
      </c>
      <c r="E15" s="47" t="s">
        <v>38</v>
      </c>
      <c r="F15" s="46" t="s">
        <v>38</v>
      </c>
      <c r="G15" s="47" t="s">
        <v>38</v>
      </c>
      <c r="H15" s="47"/>
      <c r="I15" s="47" t="s">
        <v>38</v>
      </c>
      <c r="J15" s="46" t="s">
        <v>38</v>
      </c>
      <c r="K15" s="47" t="s">
        <v>38</v>
      </c>
      <c r="L15" s="47" t="s">
        <v>38</v>
      </c>
      <c r="M15" s="46" t="s">
        <v>38</v>
      </c>
      <c r="N15" s="47" t="s">
        <v>38</v>
      </c>
      <c r="O15" s="47" t="s">
        <v>38</v>
      </c>
      <c r="P15" s="46" t="s">
        <v>38</v>
      </c>
      <c r="Q15" s="47" t="s">
        <v>38</v>
      </c>
      <c r="R15" s="47"/>
      <c r="S15" s="46" t="s">
        <v>38</v>
      </c>
      <c r="T15" s="48" t="s">
        <v>38</v>
      </c>
      <c r="X15" s="41"/>
      <c r="Y15" s="11"/>
    </row>
    <row r="16" spans="2:25" ht="17" thickBot="1" x14ac:dyDescent="0.25">
      <c r="B16" s="49" t="s">
        <v>5</v>
      </c>
      <c r="C16" s="51" t="s">
        <v>38</v>
      </c>
      <c r="D16" s="51" t="s">
        <v>38</v>
      </c>
      <c r="E16" s="51" t="s">
        <v>38</v>
      </c>
      <c r="F16" s="62" t="s">
        <v>131</v>
      </c>
      <c r="G16" s="50" t="s">
        <v>38</v>
      </c>
      <c r="H16" s="50" t="s">
        <v>38</v>
      </c>
      <c r="I16" s="50"/>
      <c r="J16" s="51" t="s">
        <v>38</v>
      </c>
      <c r="K16" s="50" t="s">
        <v>38</v>
      </c>
      <c r="L16" s="50"/>
      <c r="M16" s="51" t="s">
        <v>38</v>
      </c>
      <c r="N16" s="50" t="s">
        <v>38</v>
      </c>
      <c r="O16" s="50"/>
      <c r="P16" s="51" t="s">
        <v>38</v>
      </c>
      <c r="Q16" s="50" t="s">
        <v>38</v>
      </c>
      <c r="R16" s="50"/>
      <c r="S16" s="51" t="s">
        <v>38</v>
      </c>
      <c r="T16" s="57" t="s">
        <v>38</v>
      </c>
      <c r="X16" s="41"/>
      <c r="Y16" s="11"/>
    </row>
    <row r="17" spans="2:25" ht="17" thickBot="1" x14ac:dyDescent="0.25">
      <c r="X17" s="41"/>
      <c r="Y17" s="11"/>
    </row>
    <row r="18" spans="2:25" x14ac:dyDescent="0.2">
      <c r="B18" s="42" t="s">
        <v>98</v>
      </c>
      <c r="C18" s="43" t="s">
        <v>39</v>
      </c>
      <c r="D18" s="43" t="s">
        <v>40</v>
      </c>
      <c r="E18" s="43" t="s">
        <v>41</v>
      </c>
      <c r="F18" s="43" t="s">
        <v>42</v>
      </c>
      <c r="G18" s="43" t="s">
        <v>43</v>
      </c>
      <c r="H18" s="43" t="s">
        <v>44</v>
      </c>
      <c r="I18" s="43" t="s">
        <v>45</v>
      </c>
      <c r="J18" s="43" t="s">
        <v>46</v>
      </c>
      <c r="K18" s="43" t="s">
        <v>47</v>
      </c>
      <c r="L18" s="43" t="s">
        <v>48</v>
      </c>
      <c r="M18" s="43" t="s">
        <v>49</v>
      </c>
      <c r="N18" s="43" t="s">
        <v>50</v>
      </c>
      <c r="O18" s="43" t="s">
        <v>51</v>
      </c>
      <c r="P18" s="43" t="s">
        <v>52</v>
      </c>
      <c r="Q18" s="43" t="s">
        <v>53</v>
      </c>
      <c r="R18" s="43" t="s">
        <v>61</v>
      </c>
      <c r="S18" s="43" t="s">
        <v>62</v>
      </c>
      <c r="T18" s="44" t="s">
        <v>63</v>
      </c>
      <c r="X18" s="41"/>
      <c r="Y18" s="11"/>
    </row>
    <row r="19" spans="2:25" x14ac:dyDescent="0.2">
      <c r="B19" s="45" t="s">
        <v>0</v>
      </c>
      <c r="C19" s="46" t="s">
        <v>38</v>
      </c>
      <c r="D19" s="46" t="s">
        <v>38</v>
      </c>
      <c r="E19" s="46" t="s">
        <v>38</v>
      </c>
      <c r="F19" s="47"/>
      <c r="G19" s="47"/>
      <c r="H19" s="47"/>
      <c r="I19" s="46" t="s">
        <v>38</v>
      </c>
      <c r="J19" s="46" t="s">
        <v>38</v>
      </c>
      <c r="K19" s="47"/>
      <c r="L19" s="46" t="s">
        <v>38</v>
      </c>
      <c r="M19" s="47" t="s">
        <v>38</v>
      </c>
      <c r="N19" s="47"/>
      <c r="O19" s="61" t="s">
        <v>131</v>
      </c>
      <c r="P19" s="47"/>
      <c r="Q19" s="47"/>
      <c r="R19" s="46" t="s">
        <v>38</v>
      </c>
      <c r="S19" s="47"/>
      <c r="T19" s="48"/>
      <c r="X19" s="41"/>
      <c r="Y19" s="11"/>
    </row>
    <row r="20" spans="2:25" x14ac:dyDescent="0.2">
      <c r="B20" s="45" t="s">
        <v>6</v>
      </c>
      <c r="C20" s="46" t="s">
        <v>38</v>
      </c>
      <c r="D20" s="46" t="s">
        <v>38</v>
      </c>
      <c r="E20" s="46" t="s">
        <v>38</v>
      </c>
      <c r="F20" s="47"/>
      <c r="G20" s="47"/>
      <c r="H20" s="47"/>
      <c r="I20" s="46" t="s">
        <v>38</v>
      </c>
      <c r="J20" s="46" t="s">
        <v>38</v>
      </c>
      <c r="K20" s="47"/>
      <c r="L20" s="46" t="s">
        <v>38</v>
      </c>
      <c r="M20" s="47" t="s">
        <v>38</v>
      </c>
      <c r="N20" s="47"/>
      <c r="O20" s="46" t="s">
        <v>38</v>
      </c>
      <c r="P20" s="47"/>
      <c r="Q20" s="47"/>
      <c r="R20" s="46" t="s">
        <v>38</v>
      </c>
      <c r="S20" s="47"/>
      <c r="T20" s="48"/>
      <c r="X20" s="41"/>
      <c r="Y20" s="11"/>
    </row>
    <row r="21" spans="2:25" x14ac:dyDescent="0.2">
      <c r="B21" s="45" t="s">
        <v>7</v>
      </c>
      <c r="C21" s="46" t="s">
        <v>38</v>
      </c>
      <c r="D21" s="46" t="s">
        <v>38</v>
      </c>
      <c r="E21" s="46" t="s">
        <v>38</v>
      </c>
      <c r="F21" s="47"/>
      <c r="G21" s="47"/>
      <c r="H21" s="47"/>
      <c r="I21" s="46" t="s">
        <v>38</v>
      </c>
      <c r="J21" s="47" t="s">
        <v>38</v>
      </c>
      <c r="K21" s="47"/>
      <c r="L21" s="46" t="s">
        <v>38</v>
      </c>
      <c r="M21" s="47" t="s">
        <v>38</v>
      </c>
      <c r="N21" s="47"/>
      <c r="O21" s="46" t="s">
        <v>38</v>
      </c>
      <c r="P21" s="47"/>
      <c r="Q21" s="47"/>
      <c r="R21" s="46" t="s">
        <v>38</v>
      </c>
      <c r="S21" s="47" t="s">
        <v>38</v>
      </c>
      <c r="T21" s="48"/>
      <c r="Y21" s="11"/>
    </row>
    <row r="22" spans="2:25" x14ac:dyDescent="0.2">
      <c r="B22" s="45" t="s">
        <v>8</v>
      </c>
      <c r="C22" s="46" t="s">
        <v>38</v>
      </c>
      <c r="D22" s="46" t="s">
        <v>38</v>
      </c>
      <c r="E22" s="46" t="s">
        <v>38</v>
      </c>
      <c r="F22" s="47"/>
      <c r="G22" s="47"/>
      <c r="H22" s="47"/>
      <c r="I22" s="46" t="s">
        <v>38</v>
      </c>
      <c r="J22" s="47" t="s">
        <v>38</v>
      </c>
      <c r="K22" s="47"/>
      <c r="L22" s="47" t="s">
        <v>38</v>
      </c>
      <c r="M22" s="46" t="s">
        <v>38</v>
      </c>
      <c r="N22" s="47" t="s">
        <v>38</v>
      </c>
      <c r="O22" s="46" t="s">
        <v>38</v>
      </c>
      <c r="P22" s="47"/>
      <c r="Q22" s="47"/>
      <c r="R22" s="46" t="s">
        <v>38</v>
      </c>
      <c r="S22" s="47" t="s">
        <v>38</v>
      </c>
      <c r="T22" s="48"/>
      <c r="Y22" s="11"/>
    </row>
    <row r="23" spans="2:25" x14ac:dyDescent="0.2">
      <c r="B23" s="45" t="s">
        <v>9</v>
      </c>
      <c r="C23" s="46" t="s">
        <v>38</v>
      </c>
      <c r="D23" s="46" t="s">
        <v>38</v>
      </c>
      <c r="E23" s="46" t="s">
        <v>38</v>
      </c>
      <c r="F23" s="47"/>
      <c r="G23" s="47"/>
      <c r="H23" s="47"/>
      <c r="I23" s="46" t="s">
        <v>38</v>
      </c>
      <c r="J23" s="47" t="s">
        <v>38</v>
      </c>
      <c r="K23" s="47"/>
      <c r="L23" s="47" t="s">
        <v>38</v>
      </c>
      <c r="M23" s="46" t="s">
        <v>38</v>
      </c>
      <c r="N23" s="47" t="s">
        <v>38</v>
      </c>
      <c r="O23" s="46" t="s">
        <v>38</v>
      </c>
      <c r="P23" s="47" t="s">
        <v>38</v>
      </c>
      <c r="Q23" s="47"/>
      <c r="R23" s="47"/>
      <c r="S23" s="46" t="s">
        <v>38</v>
      </c>
      <c r="T23" s="48"/>
      <c r="Y23" s="11"/>
    </row>
    <row r="24" spans="2:25" x14ac:dyDescent="0.2">
      <c r="B24" s="45" t="s">
        <v>10</v>
      </c>
      <c r="C24" s="46" t="s">
        <v>38</v>
      </c>
      <c r="D24" s="46" t="s">
        <v>38</v>
      </c>
      <c r="E24" s="47" t="s">
        <v>38</v>
      </c>
      <c r="F24" s="46" t="s">
        <v>38</v>
      </c>
      <c r="G24" s="47" t="s">
        <v>38</v>
      </c>
      <c r="H24" s="47" t="s">
        <v>38</v>
      </c>
      <c r="I24" s="47" t="s">
        <v>38</v>
      </c>
      <c r="J24" s="46" t="s">
        <v>38</v>
      </c>
      <c r="K24" s="47" t="s">
        <v>38</v>
      </c>
      <c r="L24" s="47" t="s">
        <v>38</v>
      </c>
      <c r="M24" s="46" t="s">
        <v>38</v>
      </c>
      <c r="N24" s="47" t="s">
        <v>38</v>
      </c>
      <c r="O24" s="46" t="s">
        <v>38</v>
      </c>
      <c r="P24" s="47" t="s">
        <v>38</v>
      </c>
      <c r="Q24" s="47"/>
      <c r="R24" s="47"/>
      <c r="S24" s="46" t="s">
        <v>38</v>
      </c>
      <c r="T24" s="48"/>
      <c r="Y24" s="11"/>
    </row>
    <row r="25" spans="2:25" x14ac:dyDescent="0.2">
      <c r="B25" s="45" t="s">
        <v>11</v>
      </c>
      <c r="C25" s="46" t="s">
        <v>38</v>
      </c>
      <c r="D25" s="46" t="s">
        <v>38</v>
      </c>
      <c r="E25" s="47" t="s">
        <v>38</v>
      </c>
      <c r="F25" s="46" t="s">
        <v>38</v>
      </c>
      <c r="G25" s="47" t="s">
        <v>38</v>
      </c>
      <c r="H25" s="47" t="s">
        <v>38</v>
      </c>
      <c r="I25" s="47" t="s">
        <v>38</v>
      </c>
      <c r="J25" s="46" t="s">
        <v>38</v>
      </c>
      <c r="K25" s="47" t="s">
        <v>38</v>
      </c>
      <c r="L25" s="47" t="s">
        <v>38</v>
      </c>
      <c r="M25" s="46" t="s">
        <v>38</v>
      </c>
      <c r="N25" s="47" t="s">
        <v>38</v>
      </c>
      <c r="O25" s="46" t="s">
        <v>38</v>
      </c>
      <c r="P25" s="47" t="s">
        <v>38</v>
      </c>
      <c r="Q25" s="47"/>
      <c r="R25" s="47"/>
      <c r="S25" s="46" t="s">
        <v>38</v>
      </c>
      <c r="T25" s="48"/>
      <c r="Y25" s="11"/>
    </row>
    <row r="26" spans="2:25" x14ac:dyDescent="0.2">
      <c r="B26" s="45" t="s">
        <v>12</v>
      </c>
      <c r="C26" s="46" t="s">
        <v>38</v>
      </c>
      <c r="D26" s="46" t="s">
        <v>38</v>
      </c>
      <c r="E26" s="47" t="s">
        <v>38</v>
      </c>
      <c r="F26" s="46" t="s">
        <v>38</v>
      </c>
      <c r="G26" s="47" t="s">
        <v>38</v>
      </c>
      <c r="H26" s="47" t="s">
        <v>38</v>
      </c>
      <c r="I26" s="47" t="s">
        <v>38</v>
      </c>
      <c r="J26" s="46" t="s">
        <v>38</v>
      </c>
      <c r="K26" s="47" t="s">
        <v>38</v>
      </c>
      <c r="L26" s="47" t="s">
        <v>38</v>
      </c>
      <c r="M26" s="46" t="s">
        <v>38</v>
      </c>
      <c r="N26" s="47" t="s">
        <v>38</v>
      </c>
      <c r="O26" s="47" t="s">
        <v>38</v>
      </c>
      <c r="P26" s="46" t="s">
        <v>38</v>
      </c>
      <c r="Q26" s="47" t="s">
        <v>38</v>
      </c>
      <c r="R26" s="47"/>
      <c r="S26" s="46" t="s">
        <v>38</v>
      </c>
      <c r="T26" s="48" t="s">
        <v>38</v>
      </c>
      <c r="Y26" s="11"/>
    </row>
    <row r="27" spans="2:25" x14ac:dyDescent="0.2">
      <c r="B27" s="45" t="s">
        <v>13</v>
      </c>
      <c r="C27" s="46" t="s">
        <v>38</v>
      </c>
      <c r="D27" s="46" t="s">
        <v>38</v>
      </c>
      <c r="E27" s="47" t="s">
        <v>38</v>
      </c>
      <c r="F27" s="46" t="s">
        <v>38</v>
      </c>
      <c r="G27" s="47" t="s">
        <v>38</v>
      </c>
      <c r="H27" s="47" t="s">
        <v>38</v>
      </c>
      <c r="I27" s="47" t="s">
        <v>38</v>
      </c>
      <c r="J27" s="46" t="s">
        <v>38</v>
      </c>
      <c r="K27" s="47" t="s">
        <v>38</v>
      </c>
      <c r="L27" s="47" t="s">
        <v>38</v>
      </c>
      <c r="M27" s="46" t="s">
        <v>38</v>
      </c>
      <c r="N27" s="47" t="s">
        <v>38</v>
      </c>
      <c r="O27" s="47" t="s">
        <v>38</v>
      </c>
      <c r="P27" s="46" t="s">
        <v>38</v>
      </c>
      <c r="Q27" s="47" t="s">
        <v>38</v>
      </c>
      <c r="R27" s="47"/>
      <c r="S27" s="46" t="s">
        <v>38</v>
      </c>
      <c r="T27" s="48" t="s">
        <v>38</v>
      </c>
      <c r="Y27" s="11"/>
    </row>
    <row r="28" spans="2:25" x14ac:dyDescent="0.2">
      <c r="B28" s="45" t="s">
        <v>1</v>
      </c>
      <c r="C28" s="46" t="s">
        <v>38</v>
      </c>
      <c r="D28" s="46" t="s">
        <v>38</v>
      </c>
      <c r="E28" s="47" t="s">
        <v>38</v>
      </c>
      <c r="F28" s="46" t="s">
        <v>38</v>
      </c>
      <c r="G28" s="47" t="s">
        <v>38</v>
      </c>
      <c r="H28" s="47" t="s">
        <v>38</v>
      </c>
      <c r="I28" s="47" t="s">
        <v>38</v>
      </c>
      <c r="J28" s="46" t="s">
        <v>38</v>
      </c>
      <c r="K28" s="47" t="s">
        <v>38</v>
      </c>
      <c r="L28" s="47"/>
      <c r="M28" s="47"/>
      <c r="N28" s="47" t="s">
        <v>38</v>
      </c>
      <c r="O28" s="47" t="s">
        <v>38</v>
      </c>
      <c r="P28" s="46" t="s">
        <v>38</v>
      </c>
      <c r="Q28" s="47" t="s">
        <v>38</v>
      </c>
      <c r="R28" s="47"/>
      <c r="S28" s="46" t="s">
        <v>38</v>
      </c>
      <c r="T28" s="48" t="s">
        <v>38</v>
      </c>
      <c r="Y28" s="11"/>
    </row>
    <row r="29" spans="2:25" x14ac:dyDescent="0.2">
      <c r="B29" s="45" t="s">
        <v>2</v>
      </c>
      <c r="C29" s="46" t="s">
        <v>38</v>
      </c>
      <c r="D29" s="46" t="s">
        <v>38</v>
      </c>
      <c r="E29" s="47" t="s">
        <v>38</v>
      </c>
      <c r="F29" s="46" t="s">
        <v>38</v>
      </c>
      <c r="G29" s="47" t="s">
        <v>38</v>
      </c>
      <c r="H29" s="47" t="s">
        <v>38</v>
      </c>
      <c r="I29" s="47" t="s">
        <v>38</v>
      </c>
      <c r="J29" s="46" t="s">
        <v>38</v>
      </c>
      <c r="K29" s="47" t="s">
        <v>38</v>
      </c>
      <c r="L29" s="47" t="s">
        <v>38</v>
      </c>
      <c r="M29" s="46" t="s">
        <v>38</v>
      </c>
      <c r="N29" s="47" t="s">
        <v>38</v>
      </c>
      <c r="O29" s="47" t="s">
        <v>38</v>
      </c>
      <c r="P29" s="46" t="s">
        <v>38</v>
      </c>
      <c r="Q29" s="47" t="s">
        <v>38</v>
      </c>
      <c r="R29" s="47"/>
      <c r="S29" s="46" t="s">
        <v>38</v>
      </c>
      <c r="T29" s="48" t="s">
        <v>38</v>
      </c>
      <c r="Y29" s="11"/>
    </row>
    <row r="30" spans="2:25" x14ac:dyDescent="0.2">
      <c r="B30" s="45" t="s">
        <v>3</v>
      </c>
      <c r="C30" s="46" t="s">
        <v>38</v>
      </c>
      <c r="D30" s="46" t="s">
        <v>38</v>
      </c>
      <c r="E30" s="47" t="s">
        <v>38</v>
      </c>
      <c r="F30" s="46" t="s">
        <v>38</v>
      </c>
      <c r="G30" s="47" t="s">
        <v>38</v>
      </c>
      <c r="H30" s="47"/>
      <c r="I30" s="47" t="s">
        <v>38</v>
      </c>
      <c r="J30" s="46" t="s">
        <v>38</v>
      </c>
      <c r="K30" s="47" t="s">
        <v>38</v>
      </c>
      <c r="L30" s="47" t="s">
        <v>38</v>
      </c>
      <c r="M30" s="46" t="s">
        <v>38</v>
      </c>
      <c r="N30" s="47" t="s">
        <v>38</v>
      </c>
      <c r="O30" s="47" t="s">
        <v>38</v>
      </c>
      <c r="P30" s="46" t="s">
        <v>38</v>
      </c>
      <c r="Q30" s="47" t="s">
        <v>38</v>
      </c>
      <c r="R30" s="47"/>
      <c r="S30" s="46" t="s">
        <v>38</v>
      </c>
      <c r="T30" s="48" t="s">
        <v>38</v>
      </c>
      <c r="Y30" s="11"/>
    </row>
    <row r="31" spans="2:25" x14ac:dyDescent="0.2">
      <c r="B31" s="45" t="s">
        <v>4</v>
      </c>
      <c r="C31" s="46" t="s">
        <v>38</v>
      </c>
      <c r="D31" s="46" t="s">
        <v>38</v>
      </c>
      <c r="E31" s="47" t="s">
        <v>38</v>
      </c>
      <c r="F31" s="46" t="s">
        <v>38</v>
      </c>
      <c r="G31" s="47" t="s">
        <v>38</v>
      </c>
      <c r="H31" s="47" t="s">
        <v>38</v>
      </c>
      <c r="I31" s="47" t="s">
        <v>38</v>
      </c>
      <c r="J31" s="46" t="s">
        <v>38</v>
      </c>
      <c r="K31" s="47" t="s">
        <v>38</v>
      </c>
      <c r="L31" s="47" t="s">
        <v>38</v>
      </c>
      <c r="M31" s="46" t="s">
        <v>38</v>
      </c>
      <c r="N31" s="47" t="s">
        <v>38</v>
      </c>
      <c r="O31" s="47" t="s">
        <v>38</v>
      </c>
      <c r="P31" s="46" t="s">
        <v>38</v>
      </c>
      <c r="Q31" s="47" t="s">
        <v>38</v>
      </c>
      <c r="R31" s="47"/>
      <c r="S31" s="46" t="s">
        <v>38</v>
      </c>
      <c r="T31" s="48" t="s">
        <v>38</v>
      </c>
      <c r="Y31" s="11"/>
    </row>
    <row r="32" spans="2:25" ht="17" thickBot="1" x14ac:dyDescent="0.25">
      <c r="B32" s="49" t="s">
        <v>5</v>
      </c>
      <c r="C32" s="51" t="s">
        <v>38</v>
      </c>
      <c r="D32" s="51" t="s">
        <v>38</v>
      </c>
      <c r="E32" s="51" t="s">
        <v>38</v>
      </c>
      <c r="F32" s="62" t="s">
        <v>131</v>
      </c>
      <c r="G32" s="50" t="s">
        <v>38</v>
      </c>
      <c r="H32" s="50" t="s">
        <v>38</v>
      </c>
      <c r="I32" s="50"/>
      <c r="J32" s="51" t="s">
        <v>38</v>
      </c>
      <c r="K32" s="50" t="s">
        <v>38</v>
      </c>
      <c r="L32" s="50"/>
      <c r="M32" s="51" t="s">
        <v>38</v>
      </c>
      <c r="N32" s="50" t="s">
        <v>38</v>
      </c>
      <c r="O32" s="50"/>
      <c r="P32" s="51" t="s">
        <v>38</v>
      </c>
      <c r="Q32" s="50" t="s">
        <v>38</v>
      </c>
      <c r="R32" s="50"/>
      <c r="S32" s="51" t="s">
        <v>38</v>
      </c>
      <c r="T32" s="57" t="s">
        <v>38</v>
      </c>
      <c r="Y32" s="11"/>
    </row>
    <row r="33" spans="25:25" x14ac:dyDescent="0.2">
      <c r="Y33" s="11"/>
    </row>
    <row r="34" spans="25:25" x14ac:dyDescent="0.2">
      <c r="Y34" s="11"/>
    </row>
    <row r="35" spans="25:25" x14ac:dyDescent="0.2">
      <c r="Y35" s="11"/>
    </row>
    <row r="36" spans="25:25" x14ac:dyDescent="0.2">
      <c r="Y36" s="11"/>
    </row>
    <row r="37" spans="25:25" x14ac:dyDescent="0.2">
      <c r="Y37" s="11"/>
    </row>
    <row r="38" spans="25:25" x14ac:dyDescent="0.2">
      <c r="Y38" s="11"/>
    </row>
    <row r="39" spans="25:25" x14ac:dyDescent="0.2">
      <c r="Y39" s="11"/>
    </row>
    <row r="40" spans="25:25" x14ac:dyDescent="0.2">
      <c r="Y40" s="11"/>
    </row>
    <row r="41" spans="25:25" x14ac:dyDescent="0.2">
      <c r="Y41" s="11"/>
    </row>
    <row r="42" spans="25:25" x14ac:dyDescent="0.2">
      <c r="Y42" s="11"/>
    </row>
    <row r="43" spans="25:25" x14ac:dyDescent="0.2">
      <c r="Y43" s="11"/>
    </row>
    <row r="44" spans="25:25" x14ac:dyDescent="0.2">
      <c r="Y44" s="11"/>
    </row>
    <row r="45" spans="25:25" x14ac:dyDescent="0.2">
      <c r="Y45" s="11"/>
    </row>
    <row r="46" spans="25:25" x14ac:dyDescent="0.2">
      <c r="Y46" s="11"/>
    </row>
    <row r="47" spans="25:25" x14ac:dyDescent="0.2">
      <c r="Y47" s="11"/>
    </row>
    <row r="48" spans="25:25" x14ac:dyDescent="0.2">
      <c r="Y48" s="11"/>
    </row>
    <row r="49" spans="25:25" x14ac:dyDescent="0.2">
      <c r="Y49" s="11"/>
    </row>
    <row r="50" spans="25:25" x14ac:dyDescent="0.2">
      <c r="Y50" s="11"/>
    </row>
    <row r="51" spans="25:25" x14ac:dyDescent="0.2">
      <c r="Y51" s="11"/>
    </row>
    <row r="52" spans="25:25" x14ac:dyDescent="0.2">
      <c r="Y52" s="11"/>
    </row>
    <row r="53" spans="25:25" x14ac:dyDescent="0.2">
      <c r="Y53" s="11"/>
    </row>
    <row r="54" spans="25:25" x14ac:dyDescent="0.2">
      <c r="Y54" s="11"/>
    </row>
    <row r="55" spans="25:25" x14ac:dyDescent="0.2">
      <c r="Y55" s="11"/>
    </row>
    <row r="56" spans="25:25" x14ac:dyDescent="0.2">
      <c r="Y56" s="11"/>
    </row>
    <row r="57" spans="25:25" x14ac:dyDescent="0.2">
      <c r="Y57" s="11"/>
    </row>
    <row r="58" spans="25:25" x14ac:dyDescent="0.2">
      <c r="Y58" s="11"/>
    </row>
    <row r="59" spans="25:25" x14ac:dyDescent="0.2">
      <c r="Y59" s="11"/>
    </row>
    <row r="60" spans="25:25" x14ac:dyDescent="0.2">
      <c r="Y60" s="11"/>
    </row>
    <row r="61" spans="25:25" x14ac:dyDescent="0.2">
      <c r="Y61" s="11"/>
    </row>
    <row r="62" spans="25:25" x14ac:dyDescent="0.2">
      <c r="Y62" s="11"/>
    </row>
    <row r="63" spans="25:25" x14ac:dyDescent="0.2">
      <c r="Y63" s="11"/>
    </row>
    <row r="64" spans="25:25" x14ac:dyDescent="0.2">
      <c r="Y64" s="11"/>
    </row>
    <row r="65" spans="25:25" x14ac:dyDescent="0.2">
      <c r="Y65" s="11"/>
    </row>
    <row r="66" spans="25:25" x14ac:dyDescent="0.2">
      <c r="Y66" s="11"/>
    </row>
    <row r="67" spans="25:25" x14ac:dyDescent="0.2">
      <c r="Y67" s="11"/>
    </row>
    <row r="68" spans="25:25" x14ac:dyDescent="0.2">
      <c r="Y68" s="11"/>
    </row>
    <row r="69" spans="25:25" x14ac:dyDescent="0.2">
      <c r="Y69" s="11"/>
    </row>
    <row r="70" spans="25:25" x14ac:dyDescent="0.2">
      <c r="Y70" s="11"/>
    </row>
    <row r="71" spans="25:25" x14ac:dyDescent="0.2">
      <c r="Y71" s="11"/>
    </row>
    <row r="72" spans="25:25" x14ac:dyDescent="0.2">
      <c r="Y72" s="11"/>
    </row>
    <row r="73" spans="25:25" x14ac:dyDescent="0.2">
      <c r="Y73" s="11"/>
    </row>
    <row r="74" spans="25:25" x14ac:dyDescent="0.2">
      <c r="Y74" s="11"/>
    </row>
    <row r="75" spans="25:25" x14ac:dyDescent="0.2">
      <c r="Y75" s="11"/>
    </row>
    <row r="76" spans="25:25" x14ac:dyDescent="0.2">
      <c r="Y76" s="11"/>
    </row>
    <row r="77" spans="25:25" x14ac:dyDescent="0.2">
      <c r="Y77" s="11"/>
    </row>
    <row r="78" spans="25:25" x14ac:dyDescent="0.2">
      <c r="Y78" s="11"/>
    </row>
    <row r="79" spans="25:25" x14ac:dyDescent="0.2">
      <c r="Y79" s="11"/>
    </row>
    <row r="80" spans="25:25" x14ac:dyDescent="0.2">
      <c r="Y80" s="11"/>
    </row>
    <row r="81" spans="25:25" x14ac:dyDescent="0.2">
      <c r="Y81" s="11"/>
    </row>
    <row r="82" spans="25:25" x14ac:dyDescent="0.2">
      <c r="Y82" s="11"/>
    </row>
    <row r="83" spans="25:25" x14ac:dyDescent="0.2">
      <c r="Y83" s="11"/>
    </row>
    <row r="84" spans="25:25" x14ac:dyDescent="0.2">
      <c r="Y84" s="11"/>
    </row>
    <row r="85" spans="25:25" x14ac:dyDescent="0.2">
      <c r="Y85" s="11"/>
    </row>
    <row r="86" spans="25:25" x14ac:dyDescent="0.2">
      <c r="Y86" s="11"/>
    </row>
    <row r="87" spans="25:25" x14ac:dyDescent="0.2">
      <c r="Y87" s="11"/>
    </row>
    <row r="88" spans="25:25" x14ac:dyDescent="0.2">
      <c r="Y88" s="11"/>
    </row>
    <row r="89" spans="25:25" x14ac:dyDescent="0.2">
      <c r="Y89" s="11"/>
    </row>
    <row r="90" spans="25:25" x14ac:dyDescent="0.2">
      <c r="Y90" s="11"/>
    </row>
    <row r="91" spans="25:25" x14ac:dyDescent="0.2">
      <c r="Y91" s="11"/>
    </row>
    <row r="92" spans="25:25" x14ac:dyDescent="0.2">
      <c r="Y92" s="11"/>
    </row>
    <row r="93" spans="25:25" x14ac:dyDescent="0.2">
      <c r="Y93" s="11"/>
    </row>
    <row r="94" spans="25:25" x14ac:dyDescent="0.2">
      <c r="Y94" s="11"/>
    </row>
    <row r="95" spans="25:25" x14ac:dyDescent="0.2">
      <c r="Y95" s="11"/>
    </row>
    <row r="96" spans="25:25" x14ac:dyDescent="0.2">
      <c r="Y96" s="11"/>
    </row>
    <row r="97" spans="25:25" x14ac:dyDescent="0.2">
      <c r="Y97" s="11"/>
    </row>
    <row r="98" spans="25:25" x14ac:dyDescent="0.2">
      <c r="Y98" s="11"/>
    </row>
    <row r="99" spans="25:25" x14ac:dyDescent="0.2">
      <c r="Y99" s="11"/>
    </row>
    <row r="100" spans="25:25" x14ac:dyDescent="0.2">
      <c r="Y100" s="11"/>
    </row>
    <row r="101" spans="25:25" x14ac:dyDescent="0.2">
      <c r="Y101" s="11"/>
    </row>
    <row r="102" spans="25:25" x14ac:dyDescent="0.2">
      <c r="Y102" s="11"/>
    </row>
    <row r="103" spans="25:25" x14ac:dyDescent="0.2">
      <c r="Y103" s="11"/>
    </row>
    <row r="104" spans="25:25" x14ac:dyDescent="0.2">
      <c r="Y104" s="11"/>
    </row>
    <row r="105" spans="25:25" x14ac:dyDescent="0.2">
      <c r="Y105" s="11"/>
    </row>
    <row r="106" spans="25:25" x14ac:dyDescent="0.2">
      <c r="Y106" s="11"/>
    </row>
    <row r="107" spans="25:25" x14ac:dyDescent="0.2">
      <c r="Y107" s="11"/>
    </row>
    <row r="108" spans="25:25" x14ac:dyDescent="0.2">
      <c r="Y108" s="11"/>
    </row>
    <row r="109" spans="25:25" x14ac:dyDescent="0.2">
      <c r="Y109" s="11"/>
    </row>
    <row r="110" spans="25:25" x14ac:dyDescent="0.2">
      <c r="Y110" s="11"/>
    </row>
    <row r="111" spans="25:25" x14ac:dyDescent="0.2">
      <c r="Y111" s="11"/>
    </row>
    <row r="112" spans="25:25" x14ac:dyDescent="0.2">
      <c r="Y112" s="11"/>
    </row>
    <row r="113" spans="25:25" x14ac:dyDescent="0.2">
      <c r="Y113" s="11"/>
    </row>
    <row r="114" spans="25:25" x14ac:dyDescent="0.2">
      <c r="Y114" s="11"/>
    </row>
    <row r="115" spans="25:25" x14ac:dyDescent="0.2">
      <c r="Y115" s="11"/>
    </row>
    <row r="116" spans="25:25" x14ac:dyDescent="0.2">
      <c r="Y116" s="11"/>
    </row>
    <row r="117" spans="25:25" x14ac:dyDescent="0.2">
      <c r="Y117" s="11"/>
    </row>
    <row r="118" spans="25:25" x14ac:dyDescent="0.2">
      <c r="Y118" s="11"/>
    </row>
    <row r="119" spans="25:25" x14ac:dyDescent="0.2">
      <c r="Y119" s="11"/>
    </row>
    <row r="120" spans="25:25" x14ac:dyDescent="0.2">
      <c r="Y120" s="11"/>
    </row>
    <row r="121" spans="25:25" x14ac:dyDescent="0.2">
      <c r="Y121" s="11"/>
    </row>
    <row r="122" spans="25:25" x14ac:dyDescent="0.2">
      <c r="Y122" s="11"/>
    </row>
    <row r="123" spans="25:25" x14ac:dyDescent="0.2">
      <c r="Y123" s="11"/>
    </row>
    <row r="124" spans="25:25" x14ac:dyDescent="0.2">
      <c r="Y124" s="11"/>
    </row>
    <row r="125" spans="25:25" x14ac:dyDescent="0.2">
      <c r="Y125" s="11"/>
    </row>
    <row r="126" spans="25:25" x14ac:dyDescent="0.2">
      <c r="Y126" s="11"/>
    </row>
    <row r="127" spans="25:25" x14ac:dyDescent="0.2">
      <c r="Y127" s="11"/>
    </row>
    <row r="128" spans="25:25" x14ac:dyDescent="0.2">
      <c r="Y128" s="11"/>
    </row>
    <row r="129" spans="25:25" x14ac:dyDescent="0.2">
      <c r="Y129" s="11"/>
    </row>
    <row r="130" spans="25:25" x14ac:dyDescent="0.2">
      <c r="Y130" s="11"/>
    </row>
    <row r="131" spans="25:25" x14ac:dyDescent="0.2">
      <c r="Y131" s="11"/>
    </row>
    <row r="132" spans="25:25" x14ac:dyDescent="0.2">
      <c r="Y132" s="11"/>
    </row>
    <row r="133" spans="25:25" x14ac:dyDescent="0.2">
      <c r="Y133" s="11"/>
    </row>
    <row r="134" spans="25:25" x14ac:dyDescent="0.2">
      <c r="Y134" s="11"/>
    </row>
    <row r="135" spans="25:25" x14ac:dyDescent="0.2">
      <c r="Y135" s="11"/>
    </row>
    <row r="136" spans="25:25" x14ac:dyDescent="0.2">
      <c r="Y136" s="11"/>
    </row>
    <row r="137" spans="25:25" x14ac:dyDescent="0.2">
      <c r="Y137" s="11"/>
    </row>
    <row r="138" spans="25:25" x14ac:dyDescent="0.2">
      <c r="Y138" s="11"/>
    </row>
    <row r="139" spans="25:25" x14ac:dyDescent="0.2">
      <c r="Y139" s="11"/>
    </row>
    <row r="140" spans="25:25" x14ac:dyDescent="0.2">
      <c r="Y140" s="11"/>
    </row>
    <row r="141" spans="25:25" x14ac:dyDescent="0.2">
      <c r="Y141" s="11"/>
    </row>
    <row r="142" spans="25:25" x14ac:dyDescent="0.2">
      <c r="Y142" s="11"/>
    </row>
    <row r="143" spans="25:25" x14ac:dyDescent="0.2">
      <c r="Y143" s="11"/>
    </row>
    <row r="144" spans="25:25" x14ac:dyDescent="0.2">
      <c r="Y144" s="11"/>
    </row>
    <row r="145" spans="25:25" x14ac:dyDescent="0.2">
      <c r="Y145" s="11"/>
    </row>
    <row r="146" spans="25:25" x14ac:dyDescent="0.2">
      <c r="Y146" s="11"/>
    </row>
    <row r="147" spans="25:25" x14ac:dyDescent="0.2">
      <c r="Y147" s="11"/>
    </row>
    <row r="148" spans="25:25" x14ac:dyDescent="0.2">
      <c r="Y148" s="11"/>
    </row>
    <row r="149" spans="25:25" x14ac:dyDescent="0.2">
      <c r="Y149" s="11"/>
    </row>
    <row r="150" spans="25:25" x14ac:dyDescent="0.2">
      <c r="Y150" s="11"/>
    </row>
    <row r="151" spans="25:25" x14ac:dyDescent="0.2">
      <c r="Y151" s="11"/>
    </row>
    <row r="152" spans="25:25" x14ac:dyDescent="0.2">
      <c r="Y152" s="11"/>
    </row>
    <row r="153" spans="25:25" x14ac:dyDescent="0.2">
      <c r="Y153" s="11"/>
    </row>
    <row r="154" spans="25:25" x14ac:dyDescent="0.2">
      <c r="Y154" s="11"/>
    </row>
    <row r="155" spans="25:25" x14ac:dyDescent="0.2">
      <c r="Y155" s="11"/>
    </row>
    <row r="156" spans="25:25" x14ac:dyDescent="0.2">
      <c r="Y156" s="11"/>
    </row>
    <row r="157" spans="25:25" x14ac:dyDescent="0.2">
      <c r="Y157" s="11"/>
    </row>
    <row r="158" spans="25:25" x14ac:dyDescent="0.2">
      <c r="Y158" s="11"/>
    </row>
    <row r="159" spans="25:25" x14ac:dyDescent="0.2">
      <c r="Y159" s="11"/>
    </row>
    <row r="160" spans="25:25" x14ac:dyDescent="0.2">
      <c r="Y160" s="11"/>
    </row>
    <row r="161" spans="25:25" x14ac:dyDescent="0.2">
      <c r="Y161" s="11"/>
    </row>
    <row r="162" spans="25:25" x14ac:dyDescent="0.2">
      <c r="Y162" s="11"/>
    </row>
    <row r="163" spans="25:25" x14ac:dyDescent="0.2">
      <c r="Y163" s="11"/>
    </row>
    <row r="164" spans="25:25" x14ac:dyDescent="0.2">
      <c r="Y164" s="11"/>
    </row>
    <row r="165" spans="25:25" x14ac:dyDescent="0.2">
      <c r="Y165" s="11"/>
    </row>
    <row r="166" spans="25:25" x14ac:dyDescent="0.2">
      <c r="Y166" s="11"/>
    </row>
    <row r="167" spans="25:25" x14ac:dyDescent="0.2">
      <c r="Y167" s="11"/>
    </row>
    <row r="168" spans="25:25" x14ac:dyDescent="0.2">
      <c r="Y168" s="11"/>
    </row>
    <row r="169" spans="25:25" x14ac:dyDescent="0.2">
      <c r="Y169" s="11"/>
    </row>
    <row r="170" spans="25:25" x14ac:dyDescent="0.2">
      <c r="Y170" s="11"/>
    </row>
    <row r="171" spans="25:25" x14ac:dyDescent="0.2">
      <c r="Y171" s="11"/>
    </row>
    <row r="172" spans="25:25" x14ac:dyDescent="0.2">
      <c r="Y172" s="11"/>
    </row>
    <row r="173" spans="25:25" x14ac:dyDescent="0.2">
      <c r="Y173" s="11"/>
    </row>
    <row r="174" spans="25:25" x14ac:dyDescent="0.2">
      <c r="Y174" s="11"/>
    </row>
    <row r="175" spans="25:25" x14ac:dyDescent="0.2">
      <c r="Y175" s="11"/>
    </row>
    <row r="176" spans="25:25" x14ac:dyDescent="0.2">
      <c r="Y176" s="11"/>
    </row>
    <row r="177" spans="25:25" x14ac:dyDescent="0.2">
      <c r="Y177" s="11"/>
    </row>
    <row r="178" spans="25:25" x14ac:dyDescent="0.2">
      <c r="Y178" s="11"/>
    </row>
    <row r="179" spans="25:25" x14ac:dyDescent="0.2">
      <c r="Y179" s="11"/>
    </row>
    <row r="180" spans="25:25" x14ac:dyDescent="0.2">
      <c r="Y180" s="11"/>
    </row>
    <row r="181" spans="25:25" x14ac:dyDescent="0.2">
      <c r="Y181" s="11"/>
    </row>
    <row r="182" spans="25:25" x14ac:dyDescent="0.2">
      <c r="Y182" s="11"/>
    </row>
    <row r="183" spans="25:25" x14ac:dyDescent="0.2">
      <c r="Y183" s="11"/>
    </row>
    <row r="184" spans="25:25" x14ac:dyDescent="0.2">
      <c r="Y184" s="11"/>
    </row>
    <row r="185" spans="25:25" x14ac:dyDescent="0.2">
      <c r="Y185" s="11"/>
    </row>
    <row r="186" spans="25:25" x14ac:dyDescent="0.2">
      <c r="Y186" s="11"/>
    </row>
    <row r="187" spans="25:25" x14ac:dyDescent="0.2">
      <c r="Y187" s="11"/>
    </row>
    <row r="188" spans="25:25" x14ac:dyDescent="0.2">
      <c r="Y188" s="11"/>
    </row>
    <row r="189" spans="25:25" x14ac:dyDescent="0.2">
      <c r="Y189" s="11"/>
    </row>
    <row r="190" spans="25:25" x14ac:dyDescent="0.2">
      <c r="Y190" s="11"/>
    </row>
    <row r="191" spans="25:25" x14ac:dyDescent="0.2">
      <c r="Y191" s="11"/>
    </row>
    <row r="192" spans="25:25" x14ac:dyDescent="0.2">
      <c r="Y192" s="11"/>
    </row>
    <row r="193" spans="25:25" x14ac:dyDescent="0.2">
      <c r="Y193" s="11"/>
    </row>
    <row r="194" spans="25:25" x14ac:dyDescent="0.2">
      <c r="Y194" s="11"/>
    </row>
    <row r="195" spans="25:25" x14ac:dyDescent="0.2">
      <c r="Y195" s="11"/>
    </row>
    <row r="196" spans="25:25" x14ac:dyDescent="0.2">
      <c r="Y196" s="11"/>
    </row>
    <row r="197" spans="25:25" x14ac:dyDescent="0.2">
      <c r="Y197" s="11"/>
    </row>
    <row r="198" spans="25:25" x14ac:dyDescent="0.2">
      <c r="Y198" s="11"/>
    </row>
    <row r="199" spans="25:25" x14ac:dyDescent="0.2">
      <c r="Y199" s="11"/>
    </row>
    <row r="200" spans="25:25" x14ac:dyDescent="0.2">
      <c r="Y200" s="11"/>
    </row>
    <row r="201" spans="25:25" x14ac:dyDescent="0.2">
      <c r="Y201" s="11"/>
    </row>
    <row r="202" spans="25:25" x14ac:dyDescent="0.2">
      <c r="Y202" s="11"/>
    </row>
    <row r="203" spans="25:25" x14ac:dyDescent="0.2">
      <c r="Y203" s="11"/>
    </row>
    <row r="204" spans="25:25" x14ac:dyDescent="0.2">
      <c r="Y204" s="11"/>
    </row>
    <row r="205" spans="25:25" x14ac:dyDescent="0.2">
      <c r="Y205" s="11"/>
    </row>
    <row r="206" spans="25:25" x14ac:dyDescent="0.2">
      <c r="Y206" s="11"/>
    </row>
    <row r="207" spans="25:25" x14ac:dyDescent="0.2">
      <c r="Y207" s="11"/>
    </row>
    <row r="208" spans="25:25" x14ac:dyDescent="0.2">
      <c r="Y208" s="11"/>
    </row>
    <row r="209" spans="25:25" x14ac:dyDescent="0.2">
      <c r="Y209" s="11"/>
    </row>
    <row r="210" spans="25:25" x14ac:dyDescent="0.2">
      <c r="Y210" s="11"/>
    </row>
    <row r="211" spans="25:25" x14ac:dyDescent="0.2">
      <c r="Y211" s="11"/>
    </row>
    <row r="212" spans="25:25" x14ac:dyDescent="0.2">
      <c r="Y212" s="11"/>
    </row>
    <row r="213" spans="25:25" x14ac:dyDescent="0.2">
      <c r="Y213" s="11"/>
    </row>
    <row r="214" spans="25:25" x14ac:dyDescent="0.2">
      <c r="Y214" s="11"/>
    </row>
    <row r="215" spans="25:25" x14ac:dyDescent="0.2">
      <c r="Y215" s="11"/>
    </row>
    <row r="216" spans="25:25" x14ac:dyDescent="0.2">
      <c r="Y216" s="11"/>
    </row>
    <row r="217" spans="25:25" x14ac:dyDescent="0.2">
      <c r="Y217" s="11"/>
    </row>
    <row r="218" spans="25:25" x14ac:dyDescent="0.2">
      <c r="Y218" s="11"/>
    </row>
    <row r="219" spans="25:25" x14ac:dyDescent="0.2">
      <c r="Y219" s="11"/>
    </row>
    <row r="220" spans="25:25" x14ac:dyDescent="0.2">
      <c r="Y220" s="11"/>
    </row>
    <row r="221" spans="25:25" x14ac:dyDescent="0.2">
      <c r="Y221" s="11"/>
    </row>
    <row r="222" spans="25:25" x14ac:dyDescent="0.2">
      <c r="Y222" s="11"/>
    </row>
    <row r="223" spans="25:25" x14ac:dyDescent="0.2">
      <c r="Y223" s="11"/>
    </row>
    <row r="224" spans="25:25" x14ac:dyDescent="0.2">
      <c r="Y224" s="11"/>
    </row>
    <row r="225" spans="25:25" x14ac:dyDescent="0.2">
      <c r="Y225" s="11"/>
    </row>
    <row r="226" spans="25:25" x14ac:dyDescent="0.2">
      <c r="Y226" s="11"/>
    </row>
    <row r="227" spans="25:25" x14ac:dyDescent="0.2">
      <c r="Y227" s="11"/>
    </row>
    <row r="228" spans="25:25" x14ac:dyDescent="0.2">
      <c r="Y228" s="11"/>
    </row>
    <row r="229" spans="25:25" x14ac:dyDescent="0.2">
      <c r="Y229" s="11"/>
    </row>
    <row r="230" spans="25:25" x14ac:dyDescent="0.2">
      <c r="Y230" s="11"/>
    </row>
    <row r="231" spans="25:25" x14ac:dyDescent="0.2">
      <c r="Y231" s="11"/>
    </row>
    <row r="232" spans="25:25" x14ac:dyDescent="0.2">
      <c r="Y232" s="11"/>
    </row>
    <row r="233" spans="25:25" x14ac:dyDescent="0.2">
      <c r="Y233" s="11"/>
    </row>
    <row r="234" spans="25:25" x14ac:dyDescent="0.2">
      <c r="Y234" s="11"/>
    </row>
    <row r="235" spans="25:25" x14ac:dyDescent="0.2">
      <c r="Y235" s="11"/>
    </row>
    <row r="236" spans="25:25" x14ac:dyDescent="0.2">
      <c r="Y236" s="11"/>
    </row>
    <row r="237" spans="25:25" x14ac:dyDescent="0.2">
      <c r="Y237" s="11"/>
    </row>
    <row r="238" spans="25:25" x14ac:dyDescent="0.2">
      <c r="Y238" s="11"/>
    </row>
    <row r="239" spans="25:25" x14ac:dyDescent="0.2">
      <c r="Y239" s="11"/>
    </row>
    <row r="240" spans="25:25" x14ac:dyDescent="0.2">
      <c r="Y240" s="11"/>
    </row>
    <row r="241" spans="25:25" x14ac:dyDescent="0.2">
      <c r="Y241" s="11"/>
    </row>
    <row r="242" spans="25:25" x14ac:dyDescent="0.2">
      <c r="Y242" s="11"/>
    </row>
    <row r="243" spans="25:25" x14ac:dyDescent="0.2">
      <c r="Y243" s="11"/>
    </row>
    <row r="244" spans="25:25" x14ac:dyDescent="0.2">
      <c r="Y244" s="11"/>
    </row>
    <row r="245" spans="25:25" x14ac:dyDescent="0.2">
      <c r="Y245" s="11"/>
    </row>
    <row r="246" spans="25:25" x14ac:dyDescent="0.2">
      <c r="Y246" s="11"/>
    </row>
    <row r="247" spans="25:25" x14ac:dyDescent="0.2">
      <c r="Y247" s="11"/>
    </row>
    <row r="248" spans="25:25" x14ac:dyDescent="0.2">
      <c r="Y248" s="11"/>
    </row>
    <row r="249" spans="25:25" x14ac:dyDescent="0.2">
      <c r="Y249" s="11"/>
    </row>
    <row r="250" spans="25:25" x14ac:dyDescent="0.2">
      <c r="Y250" s="11"/>
    </row>
    <row r="251" spans="25:25" x14ac:dyDescent="0.2">
      <c r="Y251" s="11"/>
    </row>
    <row r="252" spans="25:25" x14ac:dyDescent="0.2">
      <c r="Y252" s="11"/>
    </row>
    <row r="253" spans="25:25" x14ac:dyDescent="0.2">
      <c r="Y253" s="11"/>
    </row>
    <row r="254" spans="25:25" x14ac:dyDescent="0.2">
      <c r="Y254" s="11"/>
    </row>
    <row r="255" spans="25:25" x14ac:dyDescent="0.2">
      <c r="Y255" s="11"/>
    </row>
    <row r="256" spans="25:25" x14ac:dyDescent="0.2">
      <c r="Y256" s="11"/>
    </row>
    <row r="257" spans="25:25" x14ac:dyDescent="0.2">
      <c r="Y257" s="11"/>
    </row>
    <row r="258" spans="25:25" x14ac:dyDescent="0.2">
      <c r="Y258" s="11"/>
    </row>
    <row r="259" spans="25:25" x14ac:dyDescent="0.2">
      <c r="Y259" s="11"/>
    </row>
    <row r="260" spans="25:25" x14ac:dyDescent="0.2">
      <c r="Y260" s="11"/>
    </row>
    <row r="261" spans="25:25" x14ac:dyDescent="0.2">
      <c r="Y261" s="11"/>
    </row>
    <row r="262" spans="25:25" x14ac:dyDescent="0.2">
      <c r="Y262" s="11"/>
    </row>
    <row r="263" spans="25:25" x14ac:dyDescent="0.2">
      <c r="Y263" s="11"/>
    </row>
    <row r="264" spans="25:25" x14ac:dyDescent="0.2">
      <c r="Y264" s="11"/>
    </row>
    <row r="265" spans="25:25" x14ac:dyDescent="0.2">
      <c r="Y265" s="11"/>
    </row>
    <row r="266" spans="25:25" x14ac:dyDescent="0.2">
      <c r="Y266" s="11"/>
    </row>
    <row r="267" spans="25:25" x14ac:dyDescent="0.2">
      <c r="Y267" s="11"/>
    </row>
    <row r="268" spans="25:25" x14ac:dyDescent="0.2">
      <c r="Y268" s="11"/>
    </row>
    <row r="269" spans="25:25" x14ac:dyDescent="0.2">
      <c r="Y269" s="11"/>
    </row>
    <row r="270" spans="25:25" x14ac:dyDescent="0.2">
      <c r="Y270" s="11"/>
    </row>
    <row r="271" spans="25:25" x14ac:dyDescent="0.2">
      <c r="Y271" s="11"/>
    </row>
    <row r="272" spans="25:25" x14ac:dyDescent="0.2">
      <c r="Y272" s="11"/>
    </row>
    <row r="273" spans="25:25" x14ac:dyDescent="0.2">
      <c r="Y273" s="11"/>
    </row>
    <row r="274" spans="25:25" x14ac:dyDescent="0.2">
      <c r="Y274" s="11"/>
    </row>
    <row r="275" spans="25:25" x14ac:dyDescent="0.2">
      <c r="Y275" s="11"/>
    </row>
    <row r="276" spans="25:25" x14ac:dyDescent="0.2">
      <c r="Y276" s="11"/>
    </row>
    <row r="277" spans="25:25" x14ac:dyDescent="0.2">
      <c r="Y277" s="11"/>
    </row>
    <row r="278" spans="25:25" x14ac:dyDescent="0.2">
      <c r="Y278" s="11"/>
    </row>
    <row r="279" spans="25:25" x14ac:dyDescent="0.2">
      <c r="Y279" s="11"/>
    </row>
    <row r="280" spans="25:25" x14ac:dyDescent="0.2">
      <c r="Y280" s="11"/>
    </row>
    <row r="281" spans="25:25" x14ac:dyDescent="0.2">
      <c r="Y281" s="11"/>
    </row>
    <row r="282" spans="25:25" x14ac:dyDescent="0.2">
      <c r="Y282" s="11"/>
    </row>
    <row r="283" spans="25:25" x14ac:dyDescent="0.2">
      <c r="Y283" s="11"/>
    </row>
    <row r="284" spans="25:25" x14ac:dyDescent="0.2">
      <c r="Y284" s="11"/>
    </row>
    <row r="285" spans="25:25" x14ac:dyDescent="0.2">
      <c r="Y285" s="11"/>
    </row>
    <row r="286" spans="25:25" x14ac:dyDescent="0.2">
      <c r="Y286" s="11"/>
    </row>
    <row r="287" spans="25:25" x14ac:dyDescent="0.2">
      <c r="Y287" s="11"/>
    </row>
    <row r="288" spans="25:25" x14ac:dyDescent="0.2">
      <c r="Y288" s="11"/>
    </row>
    <row r="289" spans="25:25" x14ac:dyDescent="0.2">
      <c r="Y289" s="11"/>
    </row>
    <row r="290" spans="25:25" x14ac:dyDescent="0.2">
      <c r="Y290" s="11"/>
    </row>
    <row r="291" spans="25:25" x14ac:dyDescent="0.2">
      <c r="Y291" s="11"/>
    </row>
    <row r="292" spans="25:25" x14ac:dyDescent="0.2">
      <c r="Y292" s="11"/>
    </row>
    <row r="293" spans="25:25" x14ac:dyDescent="0.2">
      <c r="Y293" s="11"/>
    </row>
    <row r="294" spans="25:25" x14ac:dyDescent="0.2">
      <c r="Y294" s="11"/>
    </row>
    <row r="295" spans="25:25" x14ac:dyDescent="0.2">
      <c r="Y295" s="11"/>
    </row>
    <row r="296" spans="25:25" x14ac:dyDescent="0.2">
      <c r="Y296" s="11"/>
    </row>
    <row r="297" spans="25:25" x14ac:dyDescent="0.2">
      <c r="Y297" s="11"/>
    </row>
    <row r="298" spans="25:25" x14ac:dyDescent="0.2">
      <c r="Y298" s="11"/>
    </row>
    <row r="299" spans="25:25" x14ac:dyDescent="0.2">
      <c r="Y299" s="11"/>
    </row>
    <row r="300" spans="25:25" x14ac:dyDescent="0.2">
      <c r="Y300" s="11"/>
    </row>
    <row r="301" spans="25:25" x14ac:dyDescent="0.2">
      <c r="Y301" s="11"/>
    </row>
    <row r="302" spans="25:25" x14ac:dyDescent="0.2">
      <c r="Y302" s="11"/>
    </row>
    <row r="303" spans="25:25" x14ac:dyDescent="0.2">
      <c r="Y303" s="11"/>
    </row>
    <row r="304" spans="25:25" x14ac:dyDescent="0.2">
      <c r="Y304" s="11"/>
    </row>
    <row r="305" spans="25:25" x14ac:dyDescent="0.2">
      <c r="Y305" s="11"/>
    </row>
    <row r="306" spans="25:25" x14ac:dyDescent="0.2">
      <c r="Y306" s="11"/>
    </row>
    <row r="307" spans="25:25" x14ac:dyDescent="0.2">
      <c r="Y307" s="11"/>
    </row>
    <row r="308" spans="25:25" x14ac:dyDescent="0.2">
      <c r="Y308" s="11"/>
    </row>
    <row r="309" spans="25:25" x14ac:dyDescent="0.2">
      <c r="Y309" s="11"/>
    </row>
    <row r="310" spans="25:25" x14ac:dyDescent="0.2">
      <c r="Y310" s="11"/>
    </row>
    <row r="311" spans="25:25" x14ac:dyDescent="0.2">
      <c r="Y311" s="11"/>
    </row>
    <row r="312" spans="25:25" x14ac:dyDescent="0.2">
      <c r="Y312" s="11"/>
    </row>
    <row r="313" spans="25:25" x14ac:dyDescent="0.2">
      <c r="Y313" s="11"/>
    </row>
    <row r="314" spans="25:25" x14ac:dyDescent="0.2">
      <c r="Y314" s="11"/>
    </row>
    <row r="315" spans="25:25" x14ac:dyDescent="0.2">
      <c r="Y315" s="11"/>
    </row>
    <row r="316" spans="25:25" x14ac:dyDescent="0.2">
      <c r="Y316" s="11"/>
    </row>
    <row r="317" spans="25:25" x14ac:dyDescent="0.2">
      <c r="Y317" s="11"/>
    </row>
    <row r="318" spans="25:25" x14ac:dyDescent="0.2">
      <c r="Y318" s="11"/>
    </row>
    <row r="319" spans="25:25" x14ac:dyDescent="0.2">
      <c r="Y319" s="11"/>
    </row>
    <row r="320" spans="25:25" x14ac:dyDescent="0.2">
      <c r="Y320" s="11"/>
    </row>
    <row r="321" spans="25:25" x14ac:dyDescent="0.2">
      <c r="Y321" s="11"/>
    </row>
    <row r="322" spans="25:25" x14ac:dyDescent="0.2">
      <c r="Y322" s="11"/>
    </row>
    <row r="323" spans="25:25" x14ac:dyDescent="0.2">
      <c r="Y323" s="11"/>
    </row>
    <row r="324" spans="25:25" x14ac:dyDescent="0.2">
      <c r="Y324" s="11"/>
    </row>
    <row r="325" spans="25:25" x14ac:dyDescent="0.2">
      <c r="Y325" s="11"/>
    </row>
    <row r="326" spans="25:25" x14ac:dyDescent="0.2">
      <c r="Y326" s="11"/>
    </row>
    <row r="327" spans="25:25" x14ac:dyDescent="0.2">
      <c r="Y327" s="11"/>
    </row>
    <row r="328" spans="25:25" x14ac:dyDescent="0.2">
      <c r="Y328" s="11"/>
    </row>
    <row r="329" spans="25:25" x14ac:dyDescent="0.2">
      <c r="Y329" s="11"/>
    </row>
    <row r="330" spans="25:25" x14ac:dyDescent="0.2">
      <c r="Y330" s="11"/>
    </row>
    <row r="331" spans="25:25" x14ac:dyDescent="0.2">
      <c r="Y331" s="11"/>
    </row>
    <row r="332" spans="25:25" x14ac:dyDescent="0.2">
      <c r="Y332" s="11"/>
    </row>
    <row r="333" spans="25:25" x14ac:dyDescent="0.2">
      <c r="Y333" s="11"/>
    </row>
    <row r="334" spans="25:25" x14ac:dyDescent="0.2">
      <c r="Y334" s="11"/>
    </row>
    <row r="335" spans="25:25" x14ac:dyDescent="0.2">
      <c r="Y335" s="11"/>
    </row>
    <row r="336" spans="25:25" x14ac:dyDescent="0.2">
      <c r="Y336" s="11"/>
    </row>
    <row r="337" spans="25:25" x14ac:dyDescent="0.2">
      <c r="Y337" s="11"/>
    </row>
    <row r="338" spans="25:25" x14ac:dyDescent="0.2">
      <c r="Y338" s="11"/>
    </row>
    <row r="339" spans="25:25" x14ac:dyDescent="0.2">
      <c r="Y339" s="11"/>
    </row>
    <row r="340" spans="25:25" x14ac:dyDescent="0.2">
      <c r="Y340" s="11"/>
    </row>
    <row r="341" spans="25:25" x14ac:dyDescent="0.2">
      <c r="Y341" s="11"/>
    </row>
    <row r="342" spans="25:25" x14ac:dyDescent="0.2">
      <c r="Y342" s="11"/>
    </row>
    <row r="343" spans="25:25" x14ac:dyDescent="0.2">
      <c r="Y343" s="11"/>
    </row>
    <row r="344" spans="25:25" x14ac:dyDescent="0.2">
      <c r="Y344" s="11"/>
    </row>
    <row r="345" spans="25:25" x14ac:dyDescent="0.2">
      <c r="Y345" s="11"/>
    </row>
    <row r="346" spans="25:25" x14ac:dyDescent="0.2">
      <c r="Y346" s="11"/>
    </row>
    <row r="347" spans="25:25" x14ac:dyDescent="0.2">
      <c r="Y347" s="11"/>
    </row>
    <row r="348" spans="25:25" x14ac:dyDescent="0.2">
      <c r="Y348" s="11"/>
    </row>
    <row r="349" spans="25:25" x14ac:dyDescent="0.2">
      <c r="Y349" s="11"/>
    </row>
    <row r="350" spans="25:25" x14ac:dyDescent="0.2">
      <c r="Y350" s="11"/>
    </row>
    <row r="351" spans="25:25" x14ac:dyDescent="0.2">
      <c r="Y351" s="11"/>
    </row>
    <row r="352" spans="25:25" x14ac:dyDescent="0.2">
      <c r="Y352" s="11"/>
    </row>
    <row r="353" spans="25:25" x14ac:dyDescent="0.2">
      <c r="Y353" s="11"/>
    </row>
    <row r="354" spans="25:25" x14ac:dyDescent="0.2">
      <c r="Y354" s="11"/>
    </row>
    <row r="355" spans="25:25" x14ac:dyDescent="0.2">
      <c r="Y355" s="11"/>
    </row>
    <row r="356" spans="25:25" x14ac:dyDescent="0.2">
      <c r="Y356" s="11"/>
    </row>
    <row r="357" spans="25:25" x14ac:dyDescent="0.2">
      <c r="Y357" s="11"/>
    </row>
    <row r="358" spans="25:25" x14ac:dyDescent="0.2">
      <c r="Y358" s="11"/>
    </row>
    <row r="359" spans="25:25" x14ac:dyDescent="0.2">
      <c r="Y359" s="11"/>
    </row>
    <row r="360" spans="25:25" x14ac:dyDescent="0.2">
      <c r="Y360" s="11"/>
    </row>
    <row r="361" spans="25:25" x14ac:dyDescent="0.2">
      <c r="Y361" s="11"/>
    </row>
    <row r="362" spans="25:25" x14ac:dyDescent="0.2">
      <c r="Y362" s="11"/>
    </row>
    <row r="363" spans="25:25" x14ac:dyDescent="0.2">
      <c r="Y363" s="11"/>
    </row>
    <row r="364" spans="25:25" x14ac:dyDescent="0.2">
      <c r="Y364" s="11"/>
    </row>
    <row r="365" spans="25:25" x14ac:dyDescent="0.2">
      <c r="Y365" s="11"/>
    </row>
    <row r="366" spans="25:25" x14ac:dyDescent="0.2">
      <c r="Y366" s="11"/>
    </row>
    <row r="367" spans="25:25" x14ac:dyDescent="0.2">
      <c r="Y367" s="11"/>
    </row>
    <row r="368" spans="25:25" x14ac:dyDescent="0.2">
      <c r="Y368" s="11"/>
    </row>
    <row r="369" spans="25:25" x14ac:dyDescent="0.2">
      <c r="Y369" s="11"/>
    </row>
    <row r="370" spans="25:25" x14ac:dyDescent="0.2">
      <c r="Y370" s="11"/>
    </row>
    <row r="371" spans="25:25" x14ac:dyDescent="0.2">
      <c r="Y371" s="11"/>
    </row>
    <row r="372" spans="25:25" x14ac:dyDescent="0.2">
      <c r="Y372" s="11"/>
    </row>
    <row r="373" spans="25:25" x14ac:dyDescent="0.2">
      <c r="Y373" s="11"/>
    </row>
    <row r="374" spans="25:25" x14ac:dyDescent="0.2">
      <c r="Y374" s="11"/>
    </row>
    <row r="375" spans="25:25" x14ac:dyDescent="0.2">
      <c r="Y375" s="11"/>
    </row>
    <row r="376" spans="25:25" x14ac:dyDescent="0.2">
      <c r="Y376" s="11"/>
    </row>
    <row r="377" spans="25:25" x14ac:dyDescent="0.2">
      <c r="Y377" s="11"/>
    </row>
    <row r="378" spans="25:25" x14ac:dyDescent="0.2">
      <c r="Y378" s="11"/>
    </row>
  </sheetData>
  <sheetProtection password="973B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7"/>
  <sheetViews>
    <sheetView showGridLines="0" workbookViewId="0">
      <selection activeCell="AA1" sqref="I1:AA1048576"/>
    </sheetView>
  </sheetViews>
  <sheetFormatPr baseColWidth="10" defaultRowHeight="16" x14ac:dyDescent="0.2"/>
  <cols>
    <col min="1" max="1" width="10.83203125" style="15"/>
    <col min="2" max="2" width="12.6640625" style="15" customWidth="1"/>
    <col min="3" max="3" width="20.1640625" style="15" customWidth="1"/>
    <col min="4" max="4" width="10.83203125" style="15"/>
    <col min="5" max="5" width="10.83203125" style="16" customWidth="1"/>
    <col min="6" max="7" width="10.83203125" style="16"/>
    <col min="8" max="8" width="20.6640625" style="20" customWidth="1"/>
    <col min="9" max="9" width="26.6640625" style="10" hidden="1" customWidth="1"/>
    <col min="10" max="11" width="8.5" style="4" hidden="1" customWidth="1"/>
    <col min="12" max="23" width="12.1640625" style="1" hidden="1" customWidth="1"/>
    <col min="24" max="24" width="12.1640625" hidden="1" customWidth="1"/>
    <col min="25" max="25" width="10.83203125" style="21" hidden="1" customWidth="1"/>
    <col min="26" max="26" width="29.83203125" style="21" hidden="1" customWidth="1"/>
    <col min="27" max="27" width="10.83203125" style="21" hidden="1" customWidth="1"/>
  </cols>
  <sheetData>
    <row r="1" spans="1:27" x14ac:dyDescent="0.2">
      <c r="A1" s="11" t="s">
        <v>90</v>
      </c>
      <c r="B1" s="11" t="s">
        <v>91</v>
      </c>
      <c r="C1" s="11" t="s">
        <v>92</v>
      </c>
      <c r="D1" s="11" t="s">
        <v>19</v>
      </c>
      <c r="E1" s="12" t="s">
        <v>93</v>
      </c>
      <c r="F1" s="12" t="s">
        <v>94</v>
      </c>
      <c r="G1" s="12" t="s">
        <v>95</v>
      </c>
      <c r="H1" s="17" t="s">
        <v>96</v>
      </c>
      <c r="I1" s="6" t="s">
        <v>17</v>
      </c>
      <c r="J1" s="6"/>
      <c r="K1" s="6"/>
      <c r="M1" s="1" t="s">
        <v>14</v>
      </c>
      <c r="N1" s="1" t="s">
        <v>16</v>
      </c>
      <c r="O1" s="1" t="s">
        <v>36</v>
      </c>
      <c r="P1" s="1" t="s">
        <v>24</v>
      </c>
      <c r="Q1" s="1" t="s">
        <v>15</v>
      </c>
      <c r="R1" s="1" t="s">
        <v>109</v>
      </c>
      <c r="S1" s="1" t="s">
        <v>110</v>
      </c>
      <c r="T1" s="1" t="s">
        <v>20</v>
      </c>
      <c r="U1" s="1" t="s">
        <v>35</v>
      </c>
      <c r="V1" s="1" t="s">
        <v>17</v>
      </c>
      <c r="W1" s="1" t="s">
        <v>18</v>
      </c>
      <c r="Y1" s="21" t="s">
        <v>23</v>
      </c>
      <c r="Z1" s="21" t="s">
        <v>22</v>
      </c>
      <c r="AA1" s="21" t="s">
        <v>34</v>
      </c>
    </row>
    <row r="2" spans="1:27" x14ac:dyDescent="0.3">
      <c r="A2" s="11" t="s">
        <v>55</v>
      </c>
      <c r="B2" s="11">
        <v>1</v>
      </c>
      <c r="C2" s="11" t="s">
        <v>57</v>
      </c>
      <c r="D2" s="11">
        <v>50</v>
      </c>
      <c r="E2" s="13">
        <v>1.9808699999999999</v>
      </c>
      <c r="F2" s="14">
        <v>140.13999999999999</v>
      </c>
      <c r="G2" s="14">
        <f t="shared" ref="G2:G37" si="0">F2*1.02</f>
        <v>142.94279999999998</v>
      </c>
      <c r="H2" s="18" t="str">
        <f t="shared" ref="H2:H65" si="1">D2&amp;"m "&amp;C2</f>
        <v>50m Brasse</v>
      </c>
      <c r="I2" s="8" t="str">
        <f>A2&amp;" "&amp;H2&amp;"-"&amp;B2</f>
        <v>Femmes 50m Brasse-1</v>
      </c>
      <c r="J2" s="2"/>
      <c r="K2" s="2"/>
      <c r="L2" s="21" t="s">
        <v>21</v>
      </c>
      <c r="M2" s="21">
        <f>Calculatrice!$E14</f>
        <v>0</v>
      </c>
      <c r="N2" s="21">
        <f>Calculatrice!$I14</f>
        <v>0</v>
      </c>
      <c r="O2" s="21" t="str">
        <f>M2&amp;"-"&amp;N2</f>
        <v>0-0</v>
      </c>
      <c r="P2" s="1">
        <f>Calculatrice!$G14</f>
        <v>0</v>
      </c>
      <c r="Q2" s="1">
        <f>Calculatrice!$K14*60 + Calculatrice!$L14 + Calculatrice!$M14*0.01</f>
        <v>0</v>
      </c>
      <c r="R2" s="1" t="str">
        <f t="shared" ref="R2:R31" si="2">IFERROR(ROUND(INDEX($G$2:$G$380, $V2), 2), "")</f>
        <v/>
      </c>
      <c r="S2" s="1" t="str">
        <f t="shared" ref="S2:S31" si="3">IFERROR(ROUND(INDEX($F$2:$F$380, $V2), 2), "")</f>
        <v/>
      </c>
      <c r="T2" s="1" t="str">
        <f t="shared" ref="T2:T31" si="4">IFERROR(INDEX($E$2:$E$380, $V2), "")</f>
        <v/>
      </c>
      <c r="U2" s="1" t="str">
        <f>IFERROR( ROUND(IF($P2="PB", (($R2/$Q2)^$T2)*1000, (($S2/$Q2)^$T2)*1000), 0), "")</f>
        <v/>
      </c>
      <c r="V2" s="1" t="str">
        <f t="shared" ref="V2:V31" si="5">IFERROR(MATCH($O2, $I$2:$I$380, 0), "")</f>
        <v/>
      </c>
      <c r="W2" s="22" t="str">
        <f>IFERROR(IF($P2="SCM", $R2, $S2)/86400, "")</f>
        <v/>
      </c>
      <c r="Y2" s="21">
        <v>1</v>
      </c>
      <c r="Z2" s="21" t="s">
        <v>68</v>
      </c>
      <c r="AA2" s="21" t="s">
        <v>95</v>
      </c>
    </row>
    <row r="3" spans="1:27" x14ac:dyDescent="0.3">
      <c r="A3" s="11" t="s">
        <v>55</v>
      </c>
      <c r="B3" s="11">
        <v>1</v>
      </c>
      <c r="C3" s="11" t="s">
        <v>57</v>
      </c>
      <c r="D3" s="11">
        <v>100</v>
      </c>
      <c r="E3" s="13">
        <v>1.9808699999999999</v>
      </c>
      <c r="F3" s="14">
        <v>0</v>
      </c>
      <c r="G3" s="14">
        <f t="shared" si="0"/>
        <v>0</v>
      </c>
      <c r="H3" s="18" t="str">
        <f t="shared" si="1"/>
        <v>100m Brasse</v>
      </c>
      <c r="I3" s="8" t="str">
        <f t="shared" ref="I3:I66" si="6">A3&amp;" "&amp;H3&amp;"-"&amp;B3</f>
        <v>Femmes 100m Brasse-1</v>
      </c>
      <c r="J3" s="2"/>
      <c r="K3" s="2"/>
      <c r="L3" s="21" t="s">
        <v>25</v>
      </c>
      <c r="M3" s="21">
        <f>Calculatrice!$E15</f>
        <v>0</v>
      </c>
      <c r="N3" s="21">
        <f>Calculatrice!$I15</f>
        <v>0</v>
      </c>
      <c r="O3" s="21" t="str">
        <f t="shared" ref="O3:O11" si="7">M3&amp;"-"&amp;N3</f>
        <v>0-0</v>
      </c>
      <c r="P3" s="1">
        <f>Calculatrice!$G15</f>
        <v>0</v>
      </c>
      <c r="Q3" s="1">
        <f>Calculatrice!$K15*60 + Calculatrice!$L15 + Calculatrice!$M15*0.01</f>
        <v>0</v>
      </c>
      <c r="R3" s="1" t="str">
        <f t="shared" si="2"/>
        <v/>
      </c>
      <c r="S3" s="1" t="str">
        <f t="shared" si="3"/>
        <v/>
      </c>
      <c r="T3" s="1" t="str">
        <f t="shared" si="4"/>
        <v/>
      </c>
      <c r="U3" s="1" t="str">
        <f t="shared" ref="U3:U31" si="8">IFERROR( ROUND(IF($P3="PB", (($R3/$Q3)^$T3)*1000, (($S3/$Q3)^$T3)*1000), 0), "")</f>
        <v/>
      </c>
      <c r="V3" s="1" t="str">
        <f t="shared" si="5"/>
        <v/>
      </c>
      <c r="W3" s="22" t="str">
        <f t="shared" ref="W3:W31" si="9">IFERROR(IF($P3="SCM", $R3, $S3)/86400, "")</f>
        <v/>
      </c>
      <c r="Y3" s="21">
        <v>2</v>
      </c>
      <c r="Z3" s="21" t="s">
        <v>69</v>
      </c>
      <c r="AA3" s="21" t="s">
        <v>94</v>
      </c>
    </row>
    <row r="4" spans="1:27" x14ac:dyDescent="0.3">
      <c r="A4" s="11" t="s">
        <v>55</v>
      </c>
      <c r="B4" s="11">
        <v>1</v>
      </c>
      <c r="C4" s="11" t="s">
        <v>56</v>
      </c>
      <c r="D4" s="11">
        <v>50</v>
      </c>
      <c r="E4" s="13">
        <v>1.9808699999999999</v>
      </c>
      <c r="F4" s="14">
        <v>118.24</v>
      </c>
      <c r="G4" s="14">
        <f t="shared" si="0"/>
        <v>120.6048</v>
      </c>
      <c r="H4" s="18" t="str">
        <f t="shared" si="1"/>
        <v>50m Dos</v>
      </c>
      <c r="I4" s="8" t="str">
        <f t="shared" si="6"/>
        <v>Femmes 50m Dos-1</v>
      </c>
      <c r="J4" s="2"/>
      <c r="K4" s="2"/>
      <c r="L4" s="21" t="s">
        <v>26</v>
      </c>
      <c r="M4" s="21">
        <f>Calculatrice!$E16</f>
        <v>0</v>
      </c>
      <c r="N4" s="21">
        <f>Calculatrice!$I16</f>
        <v>0</v>
      </c>
      <c r="O4" s="21" t="str">
        <f t="shared" si="7"/>
        <v>0-0</v>
      </c>
      <c r="P4" s="1">
        <f>Calculatrice!$G16</f>
        <v>0</v>
      </c>
      <c r="Q4" s="1">
        <f>Calculatrice!$K16*60 + Calculatrice!$L16 + Calculatrice!$M16*0.01</f>
        <v>0</v>
      </c>
      <c r="R4" s="1" t="str">
        <f t="shared" si="2"/>
        <v/>
      </c>
      <c r="S4" s="1" t="str">
        <f t="shared" si="3"/>
        <v/>
      </c>
      <c r="T4" s="1" t="str">
        <f t="shared" si="4"/>
        <v/>
      </c>
      <c r="U4" s="1" t="str">
        <f t="shared" si="8"/>
        <v/>
      </c>
      <c r="V4" s="1" t="str">
        <f t="shared" si="5"/>
        <v/>
      </c>
      <c r="W4" s="22" t="str">
        <f t="shared" si="9"/>
        <v/>
      </c>
      <c r="Y4" s="21">
        <v>3</v>
      </c>
      <c r="Z4" s="21" t="s">
        <v>70</v>
      </c>
    </row>
    <row r="5" spans="1:27" x14ac:dyDescent="0.3">
      <c r="A5" s="11" t="s">
        <v>55</v>
      </c>
      <c r="B5" s="11">
        <v>1</v>
      </c>
      <c r="C5" s="11" t="s">
        <v>56</v>
      </c>
      <c r="D5" s="11">
        <v>100</v>
      </c>
      <c r="E5" s="13">
        <v>1.9808699999999999</v>
      </c>
      <c r="F5" s="14">
        <v>0</v>
      </c>
      <c r="G5" s="14">
        <f t="shared" si="0"/>
        <v>0</v>
      </c>
      <c r="H5" s="18" t="str">
        <f t="shared" si="1"/>
        <v>100m Dos</v>
      </c>
      <c r="I5" s="8" t="str">
        <f t="shared" si="6"/>
        <v>Femmes 100m Dos-1</v>
      </c>
      <c r="J5" s="2"/>
      <c r="K5" s="2"/>
      <c r="L5" s="21" t="s">
        <v>27</v>
      </c>
      <c r="M5" s="21">
        <f>Calculatrice!$E17</f>
        <v>0</v>
      </c>
      <c r="N5" s="21">
        <f>Calculatrice!$I17</f>
        <v>0</v>
      </c>
      <c r="O5" s="21" t="str">
        <f t="shared" si="7"/>
        <v>0-0</v>
      </c>
      <c r="P5" s="1">
        <f>Calculatrice!$G17</f>
        <v>0</v>
      </c>
      <c r="Q5" s="1">
        <f>Calculatrice!$K17*60 + Calculatrice!$L17 + Calculatrice!$M17*0.01</f>
        <v>0</v>
      </c>
      <c r="R5" s="1" t="str">
        <f t="shared" si="2"/>
        <v/>
      </c>
      <c r="S5" s="1" t="str">
        <f t="shared" si="3"/>
        <v/>
      </c>
      <c r="T5" s="1" t="str">
        <f t="shared" si="4"/>
        <v/>
      </c>
      <c r="U5" s="1" t="str">
        <f t="shared" si="8"/>
        <v/>
      </c>
      <c r="V5" s="1" t="str">
        <f t="shared" si="5"/>
        <v/>
      </c>
      <c r="W5" s="22" t="str">
        <f t="shared" si="9"/>
        <v/>
      </c>
      <c r="Y5" s="21">
        <v>4</v>
      </c>
      <c r="Z5" s="21" t="s">
        <v>71</v>
      </c>
    </row>
    <row r="6" spans="1:27" x14ac:dyDescent="0.2">
      <c r="A6" s="11" t="s">
        <v>55</v>
      </c>
      <c r="B6" s="11">
        <v>1</v>
      </c>
      <c r="C6" s="11" t="s">
        <v>58</v>
      </c>
      <c r="D6" s="11">
        <v>50</v>
      </c>
      <c r="E6" s="13">
        <v>1.9808699999999999</v>
      </c>
      <c r="F6" s="14">
        <v>134.85</v>
      </c>
      <c r="G6" s="14">
        <f t="shared" si="0"/>
        <v>137.547</v>
      </c>
      <c r="H6" s="18" t="str">
        <f t="shared" si="1"/>
        <v>50m Libre</v>
      </c>
      <c r="I6" s="8" t="str">
        <f t="shared" si="6"/>
        <v>Femmes 50m Libre-1</v>
      </c>
      <c r="J6" s="2"/>
      <c r="K6" s="2"/>
      <c r="L6" s="21" t="s">
        <v>28</v>
      </c>
      <c r="M6" s="21">
        <f>Calculatrice!$E18</f>
        <v>0</v>
      </c>
      <c r="N6" s="21">
        <f>Calculatrice!$I18</f>
        <v>0</v>
      </c>
      <c r="O6" s="21" t="str">
        <f t="shared" si="7"/>
        <v>0-0</v>
      </c>
      <c r="P6" s="1">
        <f>Calculatrice!$G18</f>
        <v>0</v>
      </c>
      <c r="Q6" s="1">
        <f>Calculatrice!$K18*60 + Calculatrice!$L18 + Calculatrice!$M18*0.01</f>
        <v>0</v>
      </c>
      <c r="R6" s="1" t="str">
        <f t="shared" si="2"/>
        <v/>
      </c>
      <c r="S6" s="1" t="str">
        <f t="shared" si="3"/>
        <v/>
      </c>
      <c r="T6" s="1" t="str">
        <f t="shared" si="4"/>
        <v/>
      </c>
      <c r="U6" s="1" t="str">
        <f t="shared" si="8"/>
        <v/>
      </c>
      <c r="V6" s="1" t="str">
        <f t="shared" si="5"/>
        <v/>
      </c>
      <c r="W6" s="22" t="str">
        <f t="shared" si="9"/>
        <v/>
      </c>
      <c r="Y6" s="21">
        <v>5</v>
      </c>
      <c r="Z6" s="21" t="s">
        <v>76</v>
      </c>
    </row>
    <row r="7" spans="1:27" x14ac:dyDescent="0.2">
      <c r="A7" s="11" t="s">
        <v>55</v>
      </c>
      <c r="B7" s="11">
        <v>1</v>
      </c>
      <c r="C7" s="11" t="s">
        <v>58</v>
      </c>
      <c r="D7" s="11">
        <v>100</v>
      </c>
      <c r="E7" s="13">
        <v>1.9808699999999999</v>
      </c>
      <c r="F7" s="14">
        <v>287.85000000000002</v>
      </c>
      <c r="G7" s="14">
        <f t="shared" si="0"/>
        <v>293.60700000000003</v>
      </c>
      <c r="H7" s="18" t="str">
        <f t="shared" si="1"/>
        <v>100m Libre</v>
      </c>
      <c r="I7" s="8" t="str">
        <f t="shared" si="6"/>
        <v>Femmes 100m Libre-1</v>
      </c>
      <c r="J7" s="2"/>
      <c r="K7" s="2"/>
      <c r="L7" s="21" t="s">
        <v>29</v>
      </c>
      <c r="M7" s="21">
        <f>Calculatrice!$E19</f>
        <v>0</v>
      </c>
      <c r="N7" s="21">
        <f>Calculatrice!$I19</f>
        <v>0</v>
      </c>
      <c r="O7" s="21" t="str">
        <f t="shared" si="7"/>
        <v>0-0</v>
      </c>
      <c r="P7" s="1">
        <f>Calculatrice!$G19</f>
        <v>0</v>
      </c>
      <c r="Q7" s="1">
        <f>Calculatrice!$K19*60 + Calculatrice!$L19 + Calculatrice!$M19*0.01</f>
        <v>0</v>
      </c>
      <c r="R7" s="1" t="str">
        <f t="shared" si="2"/>
        <v/>
      </c>
      <c r="S7" s="1" t="str">
        <f t="shared" si="3"/>
        <v/>
      </c>
      <c r="T7" s="1" t="str">
        <f t="shared" si="4"/>
        <v/>
      </c>
      <c r="U7" s="1" t="str">
        <f t="shared" si="8"/>
        <v/>
      </c>
      <c r="V7" s="1" t="str">
        <f t="shared" si="5"/>
        <v/>
      </c>
      <c r="W7" s="22" t="str">
        <f t="shared" si="9"/>
        <v/>
      </c>
      <c r="Y7" s="21">
        <v>6</v>
      </c>
      <c r="Z7" s="21" t="s">
        <v>77</v>
      </c>
    </row>
    <row r="8" spans="1:27" x14ac:dyDescent="0.2">
      <c r="A8" s="11" t="s">
        <v>55</v>
      </c>
      <c r="B8" s="11">
        <v>1</v>
      </c>
      <c r="C8" s="11" t="s">
        <v>58</v>
      </c>
      <c r="D8" s="11">
        <v>200</v>
      </c>
      <c r="E8" s="13">
        <v>1.9808699999999999</v>
      </c>
      <c r="F8" s="14">
        <v>354.2</v>
      </c>
      <c r="G8" s="14">
        <f t="shared" si="0"/>
        <v>361.28399999999999</v>
      </c>
      <c r="H8" s="18" t="str">
        <f t="shared" si="1"/>
        <v>200m Libre</v>
      </c>
      <c r="I8" s="8" t="str">
        <f t="shared" si="6"/>
        <v>Femmes 200m Libre-1</v>
      </c>
      <c r="J8" s="2"/>
      <c r="K8" s="2"/>
      <c r="L8" s="21" t="s">
        <v>30</v>
      </c>
      <c r="M8" s="21">
        <f>Calculatrice!$E20</f>
        <v>0</v>
      </c>
      <c r="N8" s="21">
        <f>Calculatrice!$I20</f>
        <v>0</v>
      </c>
      <c r="O8" s="21" t="str">
        <f t="shared" si="7"/>
        <v>0-0</v>
      </c>
      <c r="P8" s="1">
        <f>Calculatrice!$G20</f>
        <v>0</v>
      </c>
      <c r="Q8" s="1">
        <f>Calculatrice!$K20*60 + Calculatrice!$L20 + Calculatrice!$M20*0.01</f>
        <v>0</v>
      </c>
      <c r="R8" s="1" t="str">
        <f t="shared" si="2"/>
        <v/>
      </c>
      <c r="S8" s="1" t="str">
        <f t="shared" si="3"/>
        <v/>
      </c>
      <c r="T8" s="1" t="str">
        <f t="shared" si="4"/>
        <v/>
      </c>
      <c r="U8" s="1" t="str">
        <f t="shared" si="8"/>
        <v/>
      </c>
      <c r="V8" s="1" t="str">
        <f t="shared" si="5"/>
        <v/>
      </c>
      <c r="W8" s="22" t="str">
        <f t="shared" si="9"/>
        <v/>
      </c>
      <c r="Y8" s="21">
        <v>7</v>
      </c>
      <c r="Z8" s="21" t="s">
        <v>80</v>
      </c>
    </row>
    <row r="9" spans="1:27" x14ac:dyDescent="0.2">
      <c r="A9" s="11" t="s">
        <v>55</v>
      </c>
      <c r="B9" s="11">
        <v>1</v>
      </c>
      <c r="C9" s="11" t="s">
        <v>59</v>
      </c>
      <c r="D9" s="11">
        <v>50</v>
      </c>
      <c r="E9" s="13">
        <v>1.9808699999999999</v>
      </c>
      <c r="F9" s="14">
        <v>149.22</v>
      </c>
      <c r="G9" s="14">
        <f t="shared" si="0"/>
        <v>152.20439999999999</v>
      </c>
      <c r="H9" s="18" t="str">
        <f t="shared" si="1"/>
        <v>50m Papillon</v>
      </c>
      <c r="I9" s="8" t="str">
        <f t="shared" si="6"/>
        <v>Femmes 50m Papillon-1</v>
      </c>
      <c r="J9" s="2"/>
      <c r="K9" s="2"/>
      <c r="L9" s="21" t="s">
        <v>31</v>
      </c>
      <c r="M9" s="21">
        <f>Calculatrice!$E21</f>
        <v>0</v>
      </c>
      <c r="N9" s="21">
        <f>Calculatrice!$I21</f>
        <v>0</v>
      </c>
      <c r="O9" s="21" t="str">
        <f t="shared" si="7"/>
        <v>0-0</v>
      </c>
      <c r="P9" s="1">
        <f>Calculatrice!$G21</f>
        <v>0</v>
      </c>
      <c r="Q9" s="1">
        <f>Calculatrice!$K21*60 + Calculatrice!$L21 + Calculatrice!$M21*0.01</f>
        <v>0</v>
      </c>
      <c r="R9" s="1" t="str">
        <f t="shared" si="2"/>
        <v/>
      </c>
      <c r="S9" s="1" t="str">
        <f t="shared" si="3"/>
        <v/>
      </c>
      <c r="T9" s="1" t="str">
        <f t="shared" si="4"/>
        <v/>
      </c>
      <c r="U9" s="1" t="str">
        <f t="shared" si="8"/>
        <v/>
      </c>
      <c r="V9" s="1" t="str">
        <f t="shared" si="5"/>
        <v/>
      </c>
      <c r="W9" s="22" t="str">
        <f t="shared" si="9"/>
        <v/>
      </c>
      <c r="Y9" s="21">
        <v>8</v>
      </c>
      <c r="Z9" s="21" t="s">
        <v>81</v>
      </c>
    </row>
    <row r="10" spans="1:27" x14ac:dyDescent="0.2">
      <c r="A10" s="11" t="s">
        <v>55</v>
      </c>
      <c r="B10" s="11">
        <v>2</v>
      </c>
      <c r="C10" s="11" t="s">
        <v>57</v>
      </c>
      <c r="D10" s="11">
        <v>50</v>
      </c>
      <c r="E10" s="13">
        <v>2.06406</v>
      </c>
      <c r="F10" s="14">
        <v>72.709999999999994</v>
      </c>
      <c r="G10" s="14">
        <f t="shared" si="0"/>
        <v>74.164199999999994</v>
      </c>
      <c r="H10" s="18" t="str">
        <f t="shared" si="1"/>
        <v>50m Brasse</v>
      </c>
      <c r="I10" s="8" t="str">
        <f t="shared" si="6"/>
        <v>Femmes 50m Brasse-2</v>
      </c>
      <c r="J10" s="2"/>
      <c r="K10" s="2"/>
      <c r="L10" s="21" t="s">
        <v>32</v>
      </c>
      <c r="M10" s="21">
        <f>Calculatrice!$E22</f>
        <v>0</v>
      </c>
      <c r="N10" s="21">
        <f>Calculatrice!$I22</f>
        <v>0</v>
      </c>
      <c r="O10" s="21" t="str">
        <f t="shared" si="7"/>
        <v>0-0</v>
      </c>
      <c r="P10" s="1">
        <f>Calculatrice!$G22</f>
        <v>0</v>
      </c>
      <c r="Q10" s="1">
        <f>Calculatrice!$K22*60 + Calculatrice!$L22 + Calculatrice!$M22*0.01</f>
        <v>0</v>
      </c>
      <c r="R10" s="1" t="str">
        <f t="shared" si="2"/>
        <v/>
      </c>
      <c r="S10" s="1" t="str">
        <f t="shared" si="3"/>
        <v/>
      </c>
      <c r="T10" s="1" t="str">
        <f t="shared" si="4"/>
        <v/>
      </c>
      <c r="U10" s="1" t="str">
        <f t="shared" si="8"/>
        <v/>
      </c>
      <c r="V10" s="1" t="str">
        <f t="shared" si="5"/>
        <v/>
      </c>
      <c r="W10" s="22" t="str">
        <f t="shared" si="9"/>
        <v/>
      </c>
      <c r="Y10" s="21">
        <v>9</v>
      </c>
      <c r="Z10" s="21" t="s">
        <v>84</v>
      </c>
    </row>
    <row r="11" spans="1:27" x14ac:dyDescent="0.2">
      <c r="A11" s="11" t="s">
        <v>55</v>
      </c>
      <c r="B11" s="11">
        <v>2</v>
      </c>
      <c r="C11" s="11" t="s">
        <v>57</v>
      </c>
      <c r="D11" s="11">
        <v>100</v>
      </c>
      <c r="E11" s="13">
        <v>2.06406</v>
      </c>
      <c r="F11" s="14">
        <v>0</v>
      </c>
      <c r="G11" s="14">
        <f t="shared" si="0"/>
        <v>0</v>
      </c>
      <c r="H11" s="18" t="str">
        <f t="shared" si="1"/>
        <v>100m Brasse</v>
      </c>
      <c r="I11" s="8" t="str">
        <f t="shared" si="6"/>
        <v>Femmes 100m Brasse-2</v>
      </c>
      <c r="J11" s="2"/>
      <c r="K11" s="2"/>
      <c r="L11" s="21" t="s">
        <v>33</v>
      </c>
      <c r="M11" s="21">
        <f>Calculatrice!$E23</f>
        <v>0</v>
      </c>
      <c r="N11" s="21">
        <f>Calculatrice!$I23</f>
        <v>0</v>
      </c>
      <c r="O11" s="21" t="str">
        <f t="shared" si="7"/>
        <v>0-0</v>
      </c>
      <c r="P11" s="1">
        <f>Calculatrice!$G23</f>
        <v>0</v>
      </c>
      <c r="Q11" s="1">
        <f>Calculatrice!$K23*60 + Calculatrice!$L23 + Calculatrice!$M23*0.01</f>
        <v>0</v>
      </c>
      <c r="R11" s="1" t="str">
        <f t="shared" si="2"/>
        <v/>
      </c>
      <c r="S11" s="1" t="str">
        <f t="shared" si="3"/>
        <v/>
      </c>
      <c r="T11" s="1" t="str">
        <f t="shared" si="4"/>
        <v/>
      </c>
      <c r="U11" s="1" t="str">
        <f t="shared" si="8"/>
        <v/>
      </c>
      <c r="V11" s="1" t="str">
        <f t="shared" si="5"/>
        <v/>
      </c>
      <c r="W11" s="22" t="str">
        <f t="shared" si="9"/>
        <v/>
      </c>
      <c r="Y11" s="21">
        <v>10</v>
      </c>
      <c r="Z11" s="21" t="s">
        <v>85</v>
      </c>
    </row>
    <row r="12" spans="1:27" x14ac:dyDescent="0.2">
      <c r="A12" s="11" t="s">
        <v>55</v>
      </c>
      <c r="B12" s="11">
        <v>2</v>
      </c>
      <c r="C12" s="11" t="s">
        <v>56</v>
      </c>
      <c r="D12" s="11">
        <v>50</v>
      </c>
      <c r="E12" s="13">
        <v>2.06406</v>
      </c>
      <c r="F12" s="14">
        <v>62.6</v>
      </c>
      <c r="G12" s="14">
        <f t="shared" si="0"/>
        <v>63.852000000000004</v>
      </c>
      <c r="H12" s="18" t="str">
        <f t="shared" si="1"/>
        <v>50m Dos</v>
      </c>
      <c r="I12" s="8" t="str">
        <f t="shared" si="6"/>
        <v>Femmes 50m Dos-2</v>
      </c>
      <c r="J12" s="2"/>
      <c r="K12" s="2"/>
      <c r="L12" s="21" t="s">
        <v>111</v>
      </c>
      <c r="M12" s="21">
        <f>Calculatrice!$E24</f>
        <v>0</v>
      </c>
      <c r="N12" s="21">
        <f>Calculatrice!$I24</f>
        <v>0</v>
      </c>
      <c r="O12" s="21" t="str">
        <f t="shared" ref="O12:O31" si="10">M12&amp;"-"&amp;N12</f>
        <v>0-0</v>
      </c>
      <c r="P12" s="1">
        <f>Calculatrice!$G24</f>
        <v>0</v>
      </c>
      <c r="Q12" s="1">
        <f>Calculatrice!$K24*60 + Calculatrice!$L24 + Calculatrice!$M24*0.01</f>
        <v>0</v>
      </c>
      <c r="R12" s="1" t="str">
        <f t="shared" si="2"/>
        <v/>
      </c>
      <c r="S12" s="1" t="str">
        <f t="shared" si="3"/>
        <v/>
      </c>
      <c r="T12" s="1" t="str">
        <f t="shared" si="4"/>
        <v/>
      </c>
      <c r="U12" s="1" t="str">
        <f t="shared" si="8"/>
        <v/>
      </c>
      <c r="V12" s="1" t="str">
        <f t="shared" si="5"/>
        <v/>
      </c>
      <c r="W12" s="22" t="str">
        <f t="shared" si="9"/>
        <v/>
      </c>
      <c r="Y12" s="21">
        <v>11</v>
      </c>
      <c r="Z12" s="21" t="s">
        <v>64</v>
      </c>
    </row>
    <row r="13" spans="1:27" x14ac:dyDescent="0.2">
      <c r="A13" s="11" t="s">
        <v>55</v>
      </c>
      <c r="B13" s="11">
        <v>2</v>
      </c>
      <c r="C13" s="11" t="s">
        <v>56</v>
      </c>
      <c r="D13" s="11">
        <v>100</v>
      </c>
      <c r="E13" s="13">
        <v>2.06406</v>
      </c>
      <c r="F13" s="14">
        <v>137.46</v>
      </c>
      <c r="G13" s="14">
        <f t="shared" si="0"/>
        <v>140.20920000000001</v>
      </c>
      <c r="H13" s="18" t="str">
        <f t="shared" si="1"/>
        <v>100m Dos</v>
      </c>
      <c r="I13" s="8" t="str">
        <f t="shared" si="6"/>
        <v>Femmes 100m Dos-2</v>
      </c>
      <c r="J13" s="2"/>
      <c r="K13" s="2"/>
      <c r="L13" s="21" t="s">
        <v>112</v>
      </c>
      <c r="M13" s="21">
        <f>Calculatrice!$E25</f>
        <v>0</v>
      </c>
      <c r="N13" s="21">
        <f>Calculatrice!$I25</f>
        <v>0</v>
      </c>
      <c r="O13" s="21" t="str">
        <f t="shared" si="10"/>
        <v>0-0</v>
      </c>
      <c r="P13" s="1">
        <f>Calculatrice!$G25</f>
        <v>0</v>
      </c>
      <c r="Q13" s="1">
        <f>Calculatrice!$K25*60 + Calculatrice!$L25 + Calculatrice!$M25*0.01</f>
        <v>0</v>
      </c>
      <c r="R13" s="1" t="str">
        <f t="shared" si="2"/>
        <v/>
      </c>
      <c r="S13" s="1" t="str">
        <f t="shared" si="3"/>
        <v/>
      </c>
      <c r="T13" s="1" t="str">
        <f t="shared" si="4"/>
        <v/>
      </c>
      <c r="U13" s="1" t="str">
        <f t="shared" si="8"/>
        <v/>
      </c>
      <c r="V13" s="1" t="str">
        <f t="shared" si="5"/>
        <v/>
      </c>
      <c r="W13" s="22" t="str">
        <f t="shared" si="9"/>
        <v/>
      </c>
      <c r="Y13" s="21">
        <v>12</v>
      </c>
      <c r="Z13" s="21" t="s">
        <v>65</v>
      </c>
    </row>
    <row r="14" spans="1:27" x14ac:dyDescent="0.2">
      <c r="A14" s="11" t="s">
        <v>55</v>
      </c>
      <c r="B14" s="11">
        <v>2</v>
      </c>
      <c r="C14" s="11" t="s">
        <v>58</v>
      </c>
      <c r="D14" s="11">
        <v>50</v>
      </c>
      <c r="E14" s="13">
        <v>2.06406</v>
      </c>
      <c r="F14" s="14">
        <v>64.900000000000006</v>
      </c>
      <c r="G14" s="14">
        <f t="shared" si="0"/>
        <v>66.198000000000008</v>
      </c>
      <c r="H14" s="18" t="str">
        <f t="shared" si="1"/>
        <v>50m Libre</v>
      </c>
      <c r="I14" s="8" t="str">
        <f t="shared" si="6"/>
        <v>Femmes 50m Libre-2</v>
      </c>
      <c r="J14" s="2"/>
      <c r="K14" s="2"/>
      <c r="L14" s="21" t="s">
        <v>113</v>
      </c>
      <c r="M14" s="21">
        <f>Calculatrice!$E26</f>
        <v>0</v>
      </c>
      <c r="N14" s="21">
        <f>Calculatrice!$I26</f>
        <v>0</v>
      </c>
      <c r="O14" s="21" t="str">
        <f t="shared" si="10"/>
        <v>0-0</v>
      </c>
      <c r="P14" s="1">
        <f>Calculatrice!$G26</f>
        <v>0</v>
      </c>
      <c r="Q14" s="1">
        <f>Calculatrice!$K26*60 + Calculatrice!$L26 + Calculatrice!$M26*0.01</f>
        <v>0</v>
      </c>
      <c r="R14" s="1" t="str">
        <f t="shared" si="2"/>
        <v/>
      </c>
      <c r="S14" s="1" t="str">
        <f t="shared" si="3"/>
        <v/>
      </c>
      <c r="T14" s="1" t="str">
        <f t="shared" si="4"/>
        <v/>
      </c>
      <c r="U14" s="1" t="str">
        <f t="shared" si="8"/>
        <v/>
      </c>
      <c r="V14" s="1" t="str">
        <f t="shared" si="5"/>
        <v/>
      </c>
      <c r="W14" s="22" t="str">
        <f t="shared" si="9"/>
        <v/>
      </c>
      <c r="Y14" s="21">
        <v>13</v>
      </c>
      <c r="Z14" s="21" t="s">
        <v>72</v>
      </c>
    </row>
    <row r="15" spans="1:27" x14ac:dyDescent="0.2">
      <c r="A15" s="11" t="s">
        <v>55</v>
      </c>
      <c r="B15" s="11">
        <v>2</v>
      </c>
      <c r="C15" s="11" t="s">
        <v>58</v>
      </c>
      <c r="D15" s="11">
        <v>100</v>
      </c>
      <c r="E15" s="13">
        <v>2.06406</v>
      </c>
      <c r="F15" s="14">
        <v>145.03</v>
      </c>
      <c r="G15" s="14">
        <f t="shared" si="0"/>
        <v>147.9306</v>
      </c>
      <c r="H15" s="18" t="str">
        <f t="shared" si="1"/>
        <v>100m Libre</v>
      </c>
      <c r="I15" s="8" t="str">
        <f t="shared" si="6"/>
        <v>Femmes 100m Libre-2</v>
      </c>
      <c r="J15" s="2"/>
      <c r="K15" s="2"/>
      <c r="L15" s="21" t="s">
        <v>114</v>
      </c>
      <c r="M15" s="21">
        <f>Calculatrice!$E27</f>
        <v>0</v>
      </c>
      <c r="N15" s="21">
        <f>Calculatrice!$I27</f>
        <v>0</v>
      </c>
      <c r="O15" s="21" t="str">
        <f t="shared" si="10"/>
        <v>0-0</v>
      </c>
      <c r="P15" s="1">
        <f>Calculatrice!$G27</f>
        <v>0</v>
      </c>
      <c r="Q15" s="1">
        <f>Calculatrice!$K27*60 + Calculatrice!$L27 + Calculatrice!$M27*0.01</f>
        <v>0</v>
      </c>
      <c r="R15" s="1" t="str">
        <f t="shared" si="2"/>
        <v/>
      </c>
      <c r="S15" s="1" t="str">
        <f t="shared" si="3"/>
        <v/>
      </c>
      <c r="T15" s="1" t="str">
        <f t="shared" si="4"/>
        <v/>
      </c>
      <c r="U15" s="1" t="str">
        <f t="shared" si="8"/>
        <v/>
      </c>
      <c r="V15" s="1" t="str">
        <f t="shared" si="5"/>
        <v/>
      </c>
      <c r="W15" s="22" t="str">
        <f t="shared" si="9"/>
        <v/>
      </c>
      <c r="Y15" s="21">
        <v>14</v>
      </c>
      <c r="Z15" s="21" t="s">
        <v>73</v>
      </c>
    </row>
    <row r="16" spans="1:27" x14ac:dyDescent="0.2">
      <c r="A16" s="11" t="s">
        <v>55</v>
      </c>
      <c r="B16" s="11">
        <v>2</v>
      </c>
      <c r="C16" s="11" t="s">
        <v>58</v>
      </c>
      <c r="D16" s="11">
        <v>200</v>
      </c>
      <c r="E16" s="13">
        <v>2.06406</v>
      </c>
      <c r="F16" s="14">
        <v>317.27999999999997</v>
      </c>
      <c r="G16" s="14">
        <f t="shared" si="0"/>
        <v>323.62559999999996</v>
      </c>
      <c r="H16" s="18" t="str">
        <f t="shared" si="1"/>
        <v>200m Libre</v>
      </c>
      <c r="I16" s="8" t="str">
        <f t="shared" si="6"/>
        <v>Femmes 200m Libre-2</v>
      </c>
      <c r="J16" s="2"/>
      <c r="K16" s="2"/>
      <c r="L16" s="21" t="s">
        <v>115</v>
      </c>
      <c r="M16" s="21">
        <f>Calculatrice!$E28</f>
        <v>0</v>
      </c>
      <c r="N16" s="21">
        <f>Calculatrice!$I28</f>
        <v>0</v>
      </c>
      <c r="O16" s="21" t="str">
        <f t="shared" si="10"/>
        <v>0-0</v>
      </c>
      <c r="P16" s="1">
        <f>Calculatrice!$G28</f>
        <v>0</v>
      </c>
      <c r="Q16" s="1">
        <f>Calculatrice!$K28*60 + Calculatrice!$L28 + Calculatrice!$M28*0.01</f>
        <v>0</v>
      </c>
      <c r="R16" s="1" t="str">
        <f t="shared" si="2"/>
        <v/>
      </c>
      <c r="S16" s="1" t="str">
        <f t="shared" si="3"/>
        <v/>
      </c>
      <c r="T16" s="1" t="str">
        <f t="shared" si="4"/>
        <v/>
      </c>
      <c r="U16" s="1" t="str">
        <f t="shared" si="8"/>
        <v/>
      </c>
      <c r="V16" s="1" t="str">
        <f t="shared" si="5"/>
        <v/>
      </c>
      <c r="W16" s="22" t="str">
        <f t="shared" si="9"/>
        <v/>
      </c>
      <c r="Z16" s="21" t="s">
        <v>74</v>
      </c>
    </row>
    <row r="17" spans="1:26" x14ac:dyDescent="0.2">
      <c r="A17" s="11" t="s">
        <v>55</v>
      </c>
      <c r="B17" s="11">
        <v>2</v>
      </c>
      <c r="C17" s="11" t="s">
        <v>59</v>
      </c>
      <c r="D17" s="11">
        <v>50</v>
      </c>
      <c r="E17" s="13">
        <v>2.06406</v>
      </c>
      <c r="F17" s="14">
        <v>105.55</v>
      </c>
      <c r="G17" s="14">
        <f t="shared" si="0"/>
        <v>107.661</v>
      </c>
      <c r="H17" s="18" t="str">
        <f t="shared" si="1"/>
        <v>50m Papillon</v>
      </c>
      <c r="I17" s="8" t="str">
        <f t="shared" si="6"/>
        <v>Femmes 50m Papillon-2</v>
      </c>
      <c r="J17" s="2"/>
      <c r="K17" s="2"/>
      <c r="L17" s="21" t="s">
        <v>116</v>
      </c>
      <c r="M17" s="21">
        <f>Calculatrice!$E29</f>
        <v>0</v>
      </c>
      <c r="N17" s="21">
        <f>Calculatrice!$I29</f>
        <v>0</v>
      </c>
      <c r="O17" s="21" t="str">
        <f t="shared" si="10"/>
        <v>0-0</v>
      </c>
      <c r="P17" s="1">
        <f>Calculatrice!$G29</f>
        <v>0</v>
      </c>
      <c r="Q17" s="1">
        <f>Calculatrice!$K29*60 + Calculatrice!$L29 + Calculatrice!$M29*0.01</f>
        <v>0</v>
      </c>
      <c r="R17" s="1" t="str">
        <f t="shared" si="2"/>
        <v/>
      </c>
      <c r="S17" s="1" t="str">
        <f t="shared" si="3"/>
        <v/>
      </c>
      <c r="T17" s="1" t="str">
        <f t="shared" si="4"/>
        <v/>
      </c>
      <c r="U17" s="1" t="str">
        <f t="shared" si="8"/>
        <v/>
      </c>
      <c r="V17" s="1" t="str">
        <f t="shared" si="5"/>
        <v/>
      </c>
      <c r="W17" s="22" t="str">
        <f t="shared" si="9"/>
        <v/>
      </c>
      <c r="Z17" s="21" t="s">
        <v>75</v>
      </c>
    </row>
    <row r="18" spans="1:26" x14ac:dyDescent="0.2">
      <c r="A18" s="11" t="s">
        <v>55</v>
      </c>
      <c r="B18" s="11">
        <v>2</v>
      </c>
      <c r="C18" s="11" t="s">
        <v>60</v>
      </c>
      <c r="D18" s="11">
        <v>150</v>
      </c>
      <c r="E18" s="13">
        <v>2.06406</v>
      </c>
      <c r="F18" s="14">
        <v>299.94</v>
      </c>
      <c r="G18" s="14">
        <f t="shared" si="0"/>
        <v>305.93880000000001</v>
      </c>
      <c r="H18" s="18" t="str">
        <f t="shared" si="1"/>
        <v>150m Quatre Nages</v>
      </c>
      <c r="I18" s="8" t="str">
        <f t="shared" si="6"/>
        <v>Femmes 150m Quatre Nages-2</v>
      </c>
      <c r="J18" s="2"/>
      <c r="K18" s="2"/>
      <c r="L18" s="21" t="s">
        <v>117</v>
      </c>
      <c r="M18" s="21">
        <f>Calculatrice!$E30</f>
        <v>0</v>
      </c>
      <c r="N18" s="21">
        <f>Calculatrice!$I30</f>
        <v>0</v>
      </c>
      <c r="O18" s="21" t="str">
        <f t="shared" si="10"/>
        <v>0-0</v>
      </c>
      <c r="P18" s="1">
        <f>Calculatrice!$G30</f>
        <v>0</v>
      </c>
      <c r="Q18" s="1">
        <f>Calculatrice!$K30*60 + Calculatrice!$L30 + Calculatrice!$M30*0.01</f>
        <v>0</v>
      </c>
      <c r="R18" s="1" t="str">
        <f t="shared" si="2"/>
        <v/>
      </c>
      <c r="S18" s="1" t="str">
        <f t="shared" si="3"/>
        <v/>
      </c>
      <c r="T18" s="1" t="str">
        <f t="shared" si="4"/>
        <v/>
      </c>
      <c r="U18" s="1" t="str">
        <f t="shared" si="8"/>
        <v/>
      </c>
      <c r="V18" s="1" t="str">
        <f t="shared" si="5"/>
        <v/>
      </c>
      <c r="W18" s="22" t="str">
        <f t="shared" si="9"/>
        <v/>
      </c>
      <c r="Z18" s="21" t="s">
        <v>78</v>
      </c>
    </row>
    <row r="19" spans="1:26" x14ac:dyDescent="0.2">
      <c r="A19" s="11" t="s">
        <v>55</v>
      </c>
      <c r="B19" s="11">
        <v>3</v>
      </c>
      <c r="C19" s="11" t="s">
        <v>57</v>
      </c>
      <c r="D19" s="11">
        <v>50</v>
      </c>
      <c r="E19" s="13">
        <v>2.1472500000000001</v>
      </c>
      <c r="F19" s="14">
        <v>59.12</v>
      </c>
      <c r="G19" s="14">
        <f t="shared" si="0"/>
        <v>60.302399999999999</v>
      </c>
      <c r="H19" s="18" t="str">
        <f t="shared" si="1"/>
        <v>50m Brasse</v>
      </c>
      <c r="I19" s="8" t="str">
        <f t="shared" si="6"/>
        <v>Femmes 50m Brasse-3</v>
      </c>
      <c r="J19" s="2"/>
      <c r="K19" s="2"/>
      <c r="L19" s="21" t="s">
        <v>118</v>
      </c>
      <c r="M19" s="21">
        <f>Calculatrice!$E31</f>
        <v>0</v>
      </c>
      <c r="N19" s="21">
        <f>Calculatrice!$I31</f>
        <v>0</v>
      </c>
      <c r="O19" s="21" t="str">
        <f t="shared" si="10"/>
        <v>0-0</v>
      </c>
      <c r="P19" s="1">
        <f>Calculatrice!$G31</f>
        <v>0</v>
      </c>
      <c r="Q19" s="1">
        <f>Calculatrice!$K31*60 + Calculatrice!$L31 + Calculatrice!$M31*0.01</f>
        <v>0</v>
      </c>
      <c r="R19" s="1" t="str">
        <f t="shared" si="2"/>
        <v/>
      </c>
      <c r="S19" s="1" t="str">
        <f t="shared" si="3"/>
        <v/>
      </c>
      <c r="T19" s="1" t="str">
        <f t="shared" si="4"/>
        <v/>
      </c>
      <c r="U19" s="1" t="str">
        <f t="shared" si="8"/>
        <v/>
      </c>
      <c r="V19" s="1" t="str">
        <f t="shared" si="5"/>
        <v/>
      </c>
      <c r="W19" s="22" t="str">
        <f t="shared" si="9"/>
        <v/>
      </c>
      <c r="Z19" s="21" t="s">
        <v>79</v>
      </c>
    </row>
    <row r="20" spans="1:26" x14ac:dyDescent="0.2">
      <c r="A20" s="11" t="s">
        <v>55</v>
      </c>
      <c r="B20" s="11">
        <v>3</v>
      </c>
      <c r="C20" s="11" t="s">
        <v>57</v>
      </c>
      <c r="D20" s="11">
        <v>100</v>
      </c>
      <c r="E20" s="13">
        <v>2.1472500000000001</v>
      </c>
      <c r="F20" s="14">
        <v>0</v>
      </c>
      <c r="G20" s="14">
        <f t="shared" si="0"/>
        <v>0</v>
      </c>
      <c r="H20" s="18" t="str">
        <f t="shared" si="1"/>
        <v>100m Brasse</v>
      </c>
      <c r="I20" s="8" t="str">
        <f t="shared" si="6"/>
        <v>Femmes 100m Brasse-3</v>
      </c>
      <c r="J20" s="2"/>
      <c r="K20" s="2"/>
      <c r="L20" s="21" t="s">
        <v>119</v>
      </c>
      <c r="M20" s="21">
        <f>Calculatrice!$E32</f>
        <v>0</v>
      </c>
      <c r="N20" s="21">
        <f>Calculatrice!$I32</f>
        <v>0</v>
      </c>
      <c r="O20" s="21" t="str">
        <f t="shared" si="10"/>
        <v>0-0</v>
      </c>
      <c r="P20" s="1">
        <f>Calculatrice!$G32</f>
        <v>0</v>
      </c>
      <c r="Q20" s="1">
        <f>Calculatrice!$K32*60 + Calculatrice!$L32 + Calculatrice!$M32*0.01</f>
        <v>0</v>
      </c>
      <c r="R20" s="1" t="str">
        <f t="shared" si="2"/>
        <v/>
      </c>
      <c r="S20" s="1" t="str">
        <f t="shared" si="3"/>
        <v/>
      </c>
      <c r="T20" s="1" t="str">
        <f t="shared" si="4"/>
        <v/>
      </c>
      <c r="U20" s="1" t="str">
        <f t="shared" si="8"/>
        <v/>
      </c>
      <c r="V20" s="1" t="str">
        <f t="shared" si="5"/>
        <v/>
      </c>
      <c r="W20" s="22" t="str">
        <f t="shared" si="9"/>
        <v/>
      </c>
      <c r="Z20" s="21" t="s">
        <v>82</v>
      </c>
    </row>
    <row r="21" spans="1:26" x14ac:dyDescent="0.2">
      <c r="A21" s="11" t="s">
        <v>55</v>
      </c>
      <c r="B21" s="11">
        <v>3</v>
      </c>
      <c r="C21" s="11" t="s">
        <v>56</v>
      </c>
      <c r="D21" s="11">
        <v>50</v>
      </c>
      <c r="E21" s="13">
        <v>2.1472500000000001</v>
      </c>
      <c r="F21" s="14">
        <v>51.25</v>
      </c>
      <c r="G21" s="14">
        <f t="shared" si="0"/>
        <v>52.274999999999999</v>
      </c>
      <c r="H21" s="18" t="str">
        <f t="shared" si="1"/>
        <v>50m Dos</v>
      </c>
      <c r="I21" s="8" t="str">
        <f t="shared" si="6"/>
        <v>Femmes 50m Dos-3</v>
      </c>
      <c r="J21" s="2"/>
      <c r="K21" s="2"/>
      <c r="L21" s="21" t="s">
        <v>120</v>
      </c>
      <c r="M21" s="21">
        <f>Calculatrice!$E33</f>
        <v>0</v>
      </c>
      <c r="N21" s="21">
        <f>Calculatrice!$I33</f>
        <v>0</v>
      </c>
      <c r="O21" s="21" t="str">
        <f t="shared" si="10"/>
        <v>0-0</v>
      </c>
      <c r="P21" s="1">
        <f>Calculatrice!$G33</f>
        <v>0</v>
      </c>
      <c r="Q21" s="1">
        <f>Calculatrice!$K33*60 + Calculatrice!$L33 + Calculatrice!$M33*0.01</f>
        <v>0</v>
      </c>
      <c r="R21" s="1" t="str">
        <f t="shared" si="2"/>
        <v/>
      </c>
      <c r="S21" s="1" t="str">
        <f t="shared" si="3"/>
        <v/>
      </c>
      <c r="T21" s="1" t="str">
        <f t="shared" si="4"/>
        <v/>
      </c>
      <c r="U21" s="1" t="str">
        <f t="shared" si="8"/>
        <v/>
      </c>
      <c r="V21" s="1" t="str">
        <f t="shared" si="5"/>
        <v/>
      </c>
      <c r="W21" s="22" t="str">
        <f t="shared" si="9"/>
        <v/>
      </c>
      <c r="Z21" s="21" t="s">
        <v>83</v>
      </c>
    </row>
    <row r="22" spans="1:26" x14ac:dyDescent="0.2">
      <c r="A22" s="11" t="s">
        <v>55</v>
      </c>
      <c r="B22" s="11">
        <v>3</v>
      </c>
      <c r="C22" s="11" t="s">
        <v>56</v>
      </c>
      <c r="D22" s="11">
        <v>100</v>
      </c>
      <c r="E22" s="13">
        <v>2.1472500000000001</v>
      </c>
      <c r="F22" s="14">
        <v>0</v>
      </c>
      <c r="G22" s="14">
        <f t="shared" si="0"/>
        <v>0</v>
      </c>
      <c r="H22" s="18" t="str">
        <f t="shared" si="1"/>
        <v>100m Dos</v>
      </c>
      <c r="I22" s="8" t="str">
        <f t="shared" si="6"/>
        <v>Femmes 100m Dos-3</v>
      </c>
      <c r="J22" s="2"/>
      <c r="K22" s="2"/>
      <c r="L22" s="21" t="s">
        <v>121</v>
      </c>
      <c r="M22" s="21">
        <f>Calculatrice!$E34</f>
        <v>0</v>
      </c>
      <c r="N22" s="21">
        <f>Calculatrice!$I34</f>
        <v>0</v>
      </c>
      <c r="O22" s="21" t="str">
        <f t="shared" si="10"/>
        <v>0-0</v>
      </c>
      <c r="P22" s="1">
        <f>Calculatrice!$G34</f>
        <v>0</v>
      </c>
      <c r="Q22" s="1">
        <f>Calculatrice!$K34*60 + Calculatrice!$L34 + Calculatrice!$M34*0.01</f>
        <v>0</v>
      </c>
      <c r="R22" s="1" t="str">
        <f t="shared" si="2"/>
        <v/>
      </c>
      <c r="S22" s="1" t="str">
        <f t="shared" si="3"/>
        <v/>
      </c>
      <c r="T22" s="1" t="str">
        <f t="shared" si="4"/>
        <v/>
      </c>
      <c r="U22" s="1" t="str">
        <f t="shared" si="8"/>
        <v/>
      </c>
      <c r="V22" s="1" t="str">
        <f t="shared" si="5"/>
        <v/>
      </c>
      <c r="W22" s="22" t="str">
        <f t="shared" si="9"/>
        <v/>
      </c>
      <c r="Z22" s="21" t="s">
        <v>86</v>
      </c>
    </row>
    <row r="23" spans="1:26" x14ac:dyDescent="0.2">
      <c r="A23" s="11" t="s">
        <v>55</v>
      </c>
      <c r="B23" s="11">
        <v>3</v>
      </c>
      <c r="C23" s="11" t="s">
        <v>58</v>
      </c>
      <c r="D23" s="11">
        <v>50</v>
      </c>
      <c r="E23" s="13">
        <v>2.1472500000000001</v>
      </c>
      <c r="F23" s="14">
        <v>45.48</v>
      </c>
      <c r="G23" s="14">
        <f t="shared" si="0"/>
        <v>46.389599999999994</v>
      </c>
      <c r="H23" s="18" t="str">
        <f t="shared" si="1"/>
        <v>50m Libre</v>
      </c>
      <c r="I23" s="8" t="str">
        <f t="shared" si="6"/>
        <v>Femmes 50m Libre-3</v>
      </c>
      <c r="J23" s="2"/>
      <c r="K23" s="2"/>
      <c r="L23" s="21" t="s">
        <v>122</v>
      </c>
      <c r="M23" s="21">
        <f>Calculatrice!$E35</f>
        <v>0</v>
      </c>
      <c r="N23" s="21">
        <f>Calculatrice!$I35</f>
        <v>0</v>
      </c>
      <c r="O23" s="21" t="str">
        <f t="shared" si="10"/>
        <v>0-0</v>
      </c>
      <c r="P23" s="1">
        <f>Calculatrice!$G35</f>
        <v>0</v>
      </c>
      <c r="Q23" s="1">
        <f>Calculatrice!$K35*60 + Calculatrice!$L35 + Calculatrice!$M35*0.01</f>
        <v>0</v>
      </c>
      <c r="R23" s="1" t="str">
        <f t="shared" si="2"/>
        <v/>
      </c>
      <c r="S23" s="1" t="str">
        <f t="shared" si="3"/>
        <v/>
      </c>
      <c r="T23" s="1" t="str">
        <f t="shared" si="4"/>
        <v/>
      </c>
      <c r="U23" s="1" t="str">
        <f t="shared" si="8"/>
        <v/>
      </c>
      <c r="V23" s="1" t="str">
        <f t="shared" si="5"/>
        <v/>
      </c>
      <c r="W23" s="22" t="str">
        <f t="shared" si="9"/>
        <v/>
      </c>
      <c r="Z23" s="21" t="s">
        <v>87</v>
      </c>
    </row>
    <row r="24" spans="1:26" x14ac:dyDescent="0.2">
      <c r="A24" s="11" t="s">
        <v>55</v>
      </c>
      <c r="B24" s="11">
        <v>3</v>
      </c>
      <c r="C24" s="11" t="s">
        <v>58</v>
      </c>
      <c r="D24" s="11">
        <v>100</v>
      </c>
      <c r="E24" s="13">
        <v>2.1472500000000001</v>
      </c>
      <c r="F24" s="14">
        <v>95.14</v>
      </c>
      <c r="G24" s="14">
        <f t="shared" si="0"/>
        <v>97.0428</v>
      </c>
      <c r="H24" s="18" t="str">
        <f t="shared" si="1"/>
        <v>100m Libre</v>
      </c>
      <c r="I24" s="8" t="str">
        <f t="shared" si="6"/>
        <v>Femmes 100m Libre-3</v>
      </c>
      <c r="J24" s="2"/>
      <c r="K24" s="2"/>
      <c r="L24" s="21" t="s">
        <v>123</v>
      </c>
      <c r="M24" s="21">
        <f>Calculatrice!$E36</f>
        <v>0</v>
      </c>
      <c r="N24" s="21">
        <f>Calculatrice!$I36</f>
        <v>0</v>
      </c>
      <c r="O24" s="21" t="str">
        <f t="shared" si="10"/>
        <v>0-0</v>
      </c>
      <c r="P24" s="1">
        <f>Calculatrice!$G36</f>
        <v>0</v>
      </c>
      <c r="Q24" s="1">
        <f>Calculatrice!$K36*60 + Calculatrice!$L36 + Calculatrice!$M36*0.01</f>
        <v>0</v>
      </c>
      <c r="R24" s="1" t="str">
        <f t="shared" si="2"/>
        <v/>
      </c>
      <c r="S24" s="1" t="str">
        <f t="shared" si="3"/>
        <v/>
      </c>
      <c r="T24" s="1" t="str">
        <f t="shared" si="4"/>
        <v/>
      </c>
      <c r="U24" s="1" t="str">
        <f t="shared" si="8"/>
        <v/>
      </c>
      <c r="V24" s="1" t="str">
        <f t="shared" si="5"/>
        <v/>
      </c>
      <c r="W24" s="22" t="str">
        <f t="shared" si="9"/>
        <v/>
      </c>
      <c r="Z24" s="21" t="s">
        <v>66</v>
      </c>
    </row>
    <row r="25" spans="1:26" x14ac:dyDescent="0.2">
      <c r="A25" s="11" t="s">
        <v>55</v>
      </c>
      <c r="B25" s="11">
        <v>3</v>
      </c>
      <c r="C25" s="11" t="s">
        <v>58</v>
      </c>
      <c r="D25" s="11">
        <v>200</v>
      </c>
      <c r="E25" s="13">
        <v>2.1472500000000001</v>
      </c>
      <c r="F25" s="14">
        <v>206.94</v>
      </c>
      <c r="G25" s="14">
        <f t="shared" si="0"/>
        <v>211.0788</v>
      </c>
      <c r="H25" s="18" t="str">
        <f t="shared" si="1"/>
        <v>200m Libre</v>
      </c>
      <c r="I25" s="8" t="str">
        <f t="shared" si="6"/>
        <v>Femmes 200m Libre-3</v>
      </c>
      <c r="J25" s="2"/>
      <c r="K25" s="2"/>
      <c r="L25" s="21" t="s">
        <v>124</v>
      </c>
      <c r="M25" s="21">
        <f>Calculatrice!$E37</f>
        <v>0</v>
      </c>
      <c r="N25" s="21">
        <f>Calculatrice!$I37</f>
        <v>0</v>
      </c>
      <c r="O25" s="21" t="str">
        <f t="shared" si="10"/>
        <v>0-0</v>
      </c>
      <c r="P25" s="1">
        <f>Calculatrice!$G37</f>
        <v>0</v>
      </c>
      <c r="Q25" s="1">
        <f>Calculatrice!$K37*60 + Calculatrice!$L37 + Calculatrice!$M37*0.01</f>
        <v>0</v>
      </c>
      <c r="R25" s="1" t="str">
        <f t="shared" si="2"/>
        <v/>
      </c>
      <c r="S25" s="1" t="str">
        <f t="shared" si="3"/>
        <v/>
      </c>
      <c r="T25" s="1" t="str">
        <f t="shared" si="4"/>
        <v/>
      </c>
      <c r="U25" s="1" t="str">
        <f t="shared" si="8"/>
        <v/>
      </c>
      <c r="V25" s="1" t="str">
        <f t="shared" si="5"/>
        <v/>
      </c>
      <c r="W25" s="22" t="str">
        <f t="shared" si="9"/>
        <v/>
      </c>
      <c r="Z25" s="21" t="s">
        <v>67</v>
      </c>
    </row>
    <row r="26" spans="1:26" x14ac:dyDescent="0.2">
      <c r="A26" s="11" t="s">
        <v>55</v>
      </c>
      <c r="B26" s="11">
        <v>3</v>
      </c>
      <c r="C26" s="11" t="s">
        <v>59</v>
      </c>
      <c r="D26" s="11">
        <v>50</v>
      </c>
      <c r="E26" s="13">
        <v>2.1472500000000001</v>
      </c>
      <c r="F26" s="14">
        <v>62.49</v>
      </c>
      <c r="G26" s="14">
        <f t="shared" si="0"/>
        <v>63.739800000000002</v>
      </c>
      <c r="H26" s="18" t="str">
        <f t="shared" si="1"/>
        <v>50m Papillon</v>
      </c>
      <c r="I26" s="8" t="str">
        <f t="shared" si="6"/>
        <v>Femmes 50m Papillon-3</v>
      </c>
      <c r="J26" s="2"/>
      <c r="K26" s="2"/>
      <c r="L26" s="21" t="s">
        <v>125</v>
      </c>
      <c r="M26" s="21">
        <f>Calculatrice!$E38</f>
        <v>0</v>
      </c>
      <c r="N26" s="21">
        <f>Calculatrice!$I38</f>
        <v>0</v>
      </c>
      <c r="O26" s="21" t="str">
        <f t="shared" si="10"/>
        <v>0-0</v>
      </c>
      <c r="P26" s="1">
        <f>Calculatrice!$G38</f>
        <v>0</v>
      </c>
      <c r="Q26" s="1">
        <f>Calculatrice!$K38*60 + Calculatrice!$L38 + Calculatrice!$M38*0.01</f>
        <v>0</v>
      </c>
      <c r="R26" s="1" t="str">
        <f t="shared" si="2"/>
        <v/>
      </c>
      <c r="S26" s="1" t="str">
        <f t="shared" si="3"/>
        <v/>
      </c>
      <c r="T26" s="1" t="str">
        <f t="shared" si="4"/>
        <v/>
      </c>
      <c r="U26" s="1" t="str">
        <f t="shared" si="8"/>
        <v/>
      </c>
      <c r="V26" s="1" t="str">
        <f t="shared" si="5"/>
        <v/>
      </c>
      <c r="W26" s="22" t="str">
        <f t="shared" si="9"/>
        <v/>
      </c>
    </row>
    <row r="27" spans="1:26" x14ac:dyDescent="0.2">
      <c r="A27" s="11" t="s">
        <v>55</v>
      </c>
      <c r="B27" s="11">
        <v>3</v>
      </c>
      <c r="C27" s="11" t="s">
        <v>60</v>
      </c>
      <c r="D27" s="11">
        <v>150</v>
      </c>
      <c r="E27" s="13">
        <v>2.1472500000000001</v>
      </c>
      <c r="F27" s="14">
        <v>207.06</v>
      </c>
      <c r="G27" s="14">
        <f t="shared" si="0"/>
        <v>211.2012</v>
      </c>
      <c r="H27" s="18" t="str">
        <f t="shared" si="1"/>
        <v>150m Quatre Nages</v>
      </c>
      <c r="I27" s="8" t="str">
        <f t="shared" si="6"/>
        <v>Femmes 150m Quatre Nages-3</v>
      </c>
      <c r="J27" s="2"/>
      <c r="K27" s="2"/>
      <c r="L27" s="21" t="s">
        <v>126</v>
      </c>
      <c r="M27" s="21">
        <f>Calculatrice!$E39</f>
        <v>0</v>
      </c>
      <c r="N27" s="21">
        <f>Calculatrice!$I39</f>
        <v>0</v>
      </c>
      <c r="O27" s="21" t="str">
        <f t="shared" si="10"/>
        <v>0-0</v>
      </c>
      <c r="P27" s="1">
        <f>Calculatrice!$G39</f>
        <v>0</v>
      </c>
      <c r="Q27" s="1">
        <f>Calculatrice!$K39*60 + Calculatrice!$L39 + Calculatrice!$M39*0.01</f>
        <v>0</v>
      </c>
      <c r="R27" s="1" t="str">
        <f t="shared" si="2"/>
        <v/>
      </c>
      <c r="S27" s="1" t="str">
        <f t="shared" si="3"/>
        <v/>
      </c>
      <c r="T27" s="1" t="str">
        <f t="shared" si="4"/>
        <v/>
      </c>
      <c r="U27" s="1" t="str">
        <f t="shared" si="8"/>
        <v/>
      </c>
      <c r="V27" s="1" t="str">
        <f t="shared" si="5"/>
        <v/>
      </c>
      <c r="W27" s="22" t="str">
        <f t="shared" si="9"/>
        <v/>
      </c>
    </row>
    <row r="28" spans="1:26" x14ac:dyDescent="0.2">
      <c r="A28" s="11" t="s">
        <v>55</v>
      </c>
      <c r="B28" s="11">
        <v>4</v>
      </c>
      <c r="C28" s="11" t="s">
        <v>57</v>
      </c>
      <c r="D28" s="11">
        <v>50</v>
      </c>
      <c r="E28" s="13">
        <v>2.2304300000000001</v>
      </c>
      <c r="F28" s="14">
        <v>0</v>
      </c>
      <c r="G28" s="14">
        <f t="shared" si="0"/>
        <v>0</v>
      </c>
      <c r="H28" s="18" t="str">
        <f t="shared" si="1"/>
        <v>50m Brasse</v>
      </c>
      <c r="I28" s="8" t="str">
        <f t="shared" si="6"/>
        <v>Femmes 50m Brasse-4</v>
      </c>
      <c r="J28" s="2"/>
      <c r="K28" s="2"/>
      <c r="L28" s="21" t="s">
        <v>127</v>
      </c>
      <c r="M28" s="21">
        <f>Calculatrice!$E40</f>
        <v>0</v>
      </c>
      <c r="N28" s="21">
        <f>Calculatrice!$I40</f>
        <v>0</v>
      </c>
      <c r="O28" s="21" t="str">
        <f t="shared" si="10"/>
        <v>0-0</v>
      </c>
      <c r="P28" s="1">
        <f>Calculatrice!$G40</f>
        <v>0</v>
      </c>
      <c r="Q28" s="1">
        <f>Calculatrice!$K40*60 + Calculatrice!$L40 + Calculatrice!$M40*0.01</f>
        <v>0</v>
      </c>
      <c r="R28" s="1" t="str">
        <f t="shared" si="2"/>
        <v/>
      </c>
      <c r="S28" s="1" t="str">
        <f t="shared" si="3"/>
        <v/>
      </c>
      <c r="T28" s="1" t="str">
        <f t="shared" si="4"/>
        <v/>
      </c>
      <c r="U28" s="1" t="str">
        <f t="shared" si="8"/>
        <v/>
      </c>
      <c r="V28" s="1" t="str">
        <f t="shared" si="5"/>
        <v/>
      </c>
      <c r="W28" s="22" t="str">
        <f t="shared" si="9"/>
        <v/>
      </c>
    </row>
    <row r="29" spans="1:26" x14ac:dyDescent="0.2">
      <c r="A29" s="11" t="s">
        <v>55</v>
      </c>
      <c r="B29" s="11">
        <v>4</v>
      </c>
      <c r="C29" s="11" t="s">
        <v>57</v>
      </c>
      <c r="D29" s="11">
        <v>100</v>
      </c>
      <c r="E29" s="13">
        <v>2.2304300000000001</v>
      </c>
      <c r="F29" s="14">
        <v>109.43</v>
      </c>
      <c r="G29" s="14">
        <f t="shared" si="0"/>
        <v>111.61860000000001</v>
      </c>
      <c r="H29" s="18" t="str">
        <f t="shared" si="1"/>
        <v>100m Brasse</v>
      </c>
      <c r="I29" s="8" t="str">
        <f t="shared" si="6"/>
        <v>Femmes 100m Brasse-4</v>
      </c>
      <c r="J29" s="2"/>
      <c r="K29" s="2"/>
      <c r="L29" s="21" t="s">
        <v>128</v>
      </c>
      <c r="M29" s="21">
        <f>Calculatrice!$E41</f>
        <v>0</v>
      </c>
      <c r="N29" s="21">
        <f>Calculatrice!$I41</f>
        <v>0</v>
      </c>
      <c r="O29" s="21" t="str">
        <f t="shared" si="10"/>
        <v>0-0</v>
      </c>
      <c r="P29" s="1">
        <f>Calculatrice!$G41</f>
        <v>0</v>
      </c>
      <c r="Q29" s="1">
        <f>Calculatrice!$K41*60 + Calculatrice!$L41 + Calculatrice!$M41*0.01</f>
        <v>0</v>
      </c>
      <c r="R29" s="1" t="str">
        <f t="shared" si="2"/>
        <v/>
      </c>
      <c r="S29" s="1" t="str">
        <f t="shared" si="3"/>
        <v/>
      </c>
      <c r="T29" s="1" t="str">
        <f t="shared" si="4"/>
        <v/>
      </c>
      <c r="U29" s="1" t="str">
        <f t="shared" si="8"/>
        <v/>
      </c>
      <c r="V29" s="1" t="str">
        <f t="shared" si="5"/>
        <v/>
      </c>
      <c r="W29" s="22" t="str">
        <f t="shared" si="9"/>
        <v/>
      </c>
    </row>
    <row r="30" spans="1:26" x14ac:dyDescent="0.2">
      <c r="A30" s="11" t="s">
        <v>55</v>
      </c>
      <c r="B30" s="11">
        <v>4</v>
      </c>
      <c r="C30" s="11" t="s">
        <v>57</v>
      </c>
      <c r="D30" s="11">
        <v>200</v>
      </c>
      <c r="E30" s="13">
        <v>2.2304300000000001</v>
      </c>
      <c r="F30" s="14">
        <v>0</v>
      </c>
      <c r="G30" s="14">
        <f t="shared" si="0"/>
        <v>0</v>
      </c>
      <c r="H30" s="18" t="str">
        <f t="shared" si="1"/>
        <v>200m Brasse</v>
      </c>
      <c r="I30" s="8" t="str">
        <f t="shared" si="6"/>
        <v>Femmes 200m Brasse-4</v>
      </c>
      <c r="J30" s="2"/>
      <c r="K30" s="2"/>
      <c r="L30" s="21" t="s">
        <v>129</v>
      </c>
      <c r="M30" s="21">
        <f>Calculatrice!$E42</f>
        <v>0</v>
      </c>
      <c r="N30" s="21">
        <f>Calculatrice!$I42</f>
        <v>0</v>
      </c>
      <c r="O30" s="21" t="str">
        <f t="shared" si="10"/>
        <v>0-0</v>
      </c>
      <c r="P30" s="1">
        <f>Calculatrice!$G42</f>
        <v>0</v>
      </c>
      <c r="Q30" s="1">
        <f>Calculatrice!$K42*60 + Calculatrice!$L42 + Calculatrice!$M42*0.01</f>
        <v>0</v>
      </c>
      <c r="R30" s="1" t="str">
        <f t="shared" si="2"/>
        <v/>
      </c>
      <c r="S30" s="1" t="str">
        <f t="shared" si="3"/>
        <v/>
      </c>
      <c r="T30" s="1" t="str">
        <f t="shared" si="4"/>
        <v/>
      </c>
      <c r="U30" s="1" t="str">
        <f t="shared" si="8"/>
        <v/>
      </c>
      <c r="V30" s="1" t="str">
        <f t="shared" si="5"/>
        <v/>
      </c>
      <c r="W30" s="22" t="str">
        <f t="shared" si="9"/>
        <v/>
      </c>
    </row>
    <row r="31" spans="1:26" x14ac:dyDescent="0.2">
      <c r="A31" s="11" t="s">
        <v>55</v>
      </c>
      <c r="B31" s="11">
        <v>4</v>
      </c>
      <c r="C31" s="11" t="s">
        <v>56</v>
      </c>
      <c r="D31" s="11">
        <v>50</v>
      </c>
      <c r="E31" s="13">
        <v>2.2304300000000001</v>
      </c>
      <c r="F31" s="14">
        <v>49.72</v>
      </c>
      <c r="G31" s="14">
        <f t="shared" si="0"/>
        <v>50.714399999999998</v>
      </c>
      <c r="H31" s="18" t="str">
        <f t="shared" si="1"/>
        <v>50m Dos</v>
      </c>
      <c r="I31" s="8" t="str">
        <f t="shared" si="6"/>
        <v>Femmes 50m Dos-4</v>
      </c>
      <c r="J31" s="2"/>
      <c r="K31" s="2"/>
      <c r="L31" s="21" t="s">
        <v>130</v>
      </c>
      <c r="M31" s="21">
        <f>Calculatrice!$E43</f>
        <v>0</v>
      </c>
      <c r="N31" s="21">
        <f>Calculatrice!$I43</f>
        <v>0</v>
      </c>
      <c r="O31" s="21" t="str">
        <f t="shared" si="10"/>
        <v>0-0</v>
      </c>
      <c r="P31" s="1">
        <f>Calculatrice!$G43</f>
        <v>0</v>
      </c>
      <c r="Q31" s="1">
        <f>Calculatrice!$K43*60 + Calculatrice!$L43 + Calculatrice!$M43*0.01</f>
        <v>0</v>
      </c>
      <c r="R31" s="1" t="str">
        <f t="shared" si="2"/>
        <v/>
      </c>
      <c r="S31" s="1" t="str">
        <f t="shared" si="3"/>
        <v/>
      </c>
      <c r="T31" s="1" t="str">
        <f t="shared" si="4"/>
        <v/>
      </c>
      <c r="U31" s="1" t="str">
        <f t="shared" si="8"/>
        <v/>
      </c>
      <c r="V31" s="1" t="str">
        <f t="shared" si="5"/>
        <v/>
      </c>
      <c r="W31" s="22" t="str">
        <f t="shared" si="9"/>
        <v/>
      </c>
    </row>
    <row r="32" spans="1:26" x14ac:dyDescent="0.2">
      <c r="A32" s="11" t="s">
        <v>55</v>
      </c>
      <c r="B32" s="11">
        <v>4</v>
      </c>
      <c r="C32" s="11" t="s">
        <v>56</v>
      </c>
      <c r="D32" s="11">
        <v>100</v>
      </c>
      <c r="E32" s="13">
        <v>2.2304300000000001</v>
      </c>
      <c r="F32" s="14">
        <v>0</v>
      </c>
      <c r="G32" s="14">
        <f t="shared" si="0"/>
        <v>0</v>
      </c>
      <c r="H32" s="18" t="str">
        <f t="shared" si="1"/>
        <v>100m Dos</v>
      </c>
      <c r="I32" s="8" t="str">
        <f t="shared" si="6"/>
        <v>Femmes 100m Dos-4</v>
      </c>
      <c r="J32" s="2"/>
      <c r="K32" s="2"/>
    </row>
    <row r="33" spans="1:11" x14ac:dyDescent="0.2">
      <c r="A33" s="11" t="s">
        <v>55</v>
      </c>
      <c r="B33" s="11">
        <v>4</v>
      </c>
      <c r="C33" s="11" t="s">
        <v>58</v>
      </c>
      <c r="D33" s="11">
        <v>50</v>
      </c>
      <c r="E33" s="13">
        <v>2.2304300000000001</v>
      </c>
      <c r="F33" s="14">
        <v>39.369999999999997</v>
      </c>
      <c r="G33" s="14">
        <f t="shared" si="0"/>
        <v>40.157399999999996</v>
      </c>
      <c r="H33" s="18" t="str">
        <f t="shared" si="1"/>
        <v>50m Libre</v>
      </c>
      <c r="I33" s="8" t="str">
        <f t="shared" si="6"/>
        <v>Femmes 50m Libre-4</v>
      </c>
      <c r="J33" s="2"/>
      <c r="K33" s="2"/>
    </row>
    <row r="34" spans="1:11" x14ac:dyDescent="0.2">
      <c r="A34" s="11" t="s">
        <v>55</v>
      </c>
      <c r="B34" s="11">
        <v>4</v>
      </c>
      <c r="C34" s="11" t="s">
        <v>58</v>
      </c>
      <c r="D34" s="11">
        <v>100</v>
      </c>
      <c r="E34" s="13">
        <v>2.2304300000000001</v>
      </c>
      <c r="F34" s="14">
        <v>87.06</v>
      </c>
      <c r="G34" s="14">
        <f t="shared" si="0"/>
        <v>88.801200000000009</v>
      </c>
      <c r="H34" s="18" t="str">
        <f t="shared" si="1"/>
        <v>100m Libre</v>
      </c>
      <c r="I34" s="8" t="str">
        <f t="shared" si="6"/>
        <v>Femmes 100m Libre-4</v>
      </c>
      <c r="J34" s="2"/>
      <c r="K34" s="2"/>
    </row>
    <row r="35" spans="1:11" x14ac:dyDescent="0.2">
      <c r="A35" s="11" t="s">
        <v>55</v>
      </c>
      <c r="B35" s="11">
        <v>4</v>
      </c>
      <c r="C35" s="11" t="s">
        <v>58</v>
      </c>
      <c r="D35" s="11">
        <v>200</v>
      </c>
      <c r="E35" s="13">
        <v>2.2304300000000001</v>
      </c>
      <c r="F35" s="14">
        <v>191.79</v>
      </c>
      <c r="G35" s="14">
        <f t="shared" si="0"/>
        <v>195.6258</v>
      </c>
      <c r="H35" s="18" t="str">
        <f t="shared" si="1"/>
        <v>200m Libre</v>
      </c>
      <c r="I35" s="8" t="str">
        <f t="shared" si="6"/>
        <v>Femmes 200m Libre-4</v>
      </c>
      <c r="J35" s="2"/>
      <c r="K35" s="2"/>
    </row>
    <row r="36" spans="1:11" x14ac:dyDescent="0.2">
      <c r="A36" s="11" t="s">
        <v>55</v>
      </c>
      <c r="B36" s="11">
        <v>4</v>
      </c>
      <c r="C36" s="11" t="s">
        <v>59</v>
      </c>
      <c r="D36" s="11">
        <v>50</v>
      </c>
      <c r="E36" s="13">
        <v>2.2304300000000001</v>
      </c>
      <c r="F36" s="14">
        <v>53.6</v>
      </c>
      <c r="G36" s="14">
        <f t="shared" si="0"/>
        <v>54.672000000000004</v>
      </c>
      <c r="H36" s="18" t="str">
        <f t="shared" si="1"/>
        <v>50m Papillon</v>
      </c>
      <c r="I36" s="8" t="str">
        <f t="shared" si="6"/>
        <v>Femmes 50m Papillon-4</v>
      </c>
      <c r="J36" s="2"/>
      <c r="K36" s="2"/>
    </row>
    <row r="37" spans="1:11" x14ac:dyDescent="0.2">
      <c r="A37" s="11" t="s">
        <v>55</v>
      </c>
      <c r="B37" s="11">
        <v>4</v>
      </c>
      <c r="C37" s="11" t="s">
        <v>60</v>
      </c>
      <c r="D37" s="11">
        <v>150</v>
      </c>
      <c r="E37" s="13">
        <v>2.2304300000000001</v>
      </c>
      <c r="F37" s="14">
        <v>172.94</v>
      </c>
      <c r="G37" s="14">
        <f t="shared" si="0"/>
        <v>176.39879999999999</v>
      </c>
      <c r="H37" s="18" t="str">
        <f t="shared" si="1"/>
        <v>150m Quatre Nages</v>
      </c>
      <c r="I37" s="8" t="str">
        <f t="shared" si="6"/>
        <v>Femmes 150m Quatre Nages-4</v>
      </c>
      <c r="J37" s="2"/>
      <c r="K37" s="2"/>
    </row>
    <row r="38" spans="1:11" x14ac:dyDescent="0.2">
      <c r="A38" s="11" t="s">
        <v>55</v>
      </c>
      <c r="B38" s="11">
        <v>5</v>
      </c>
      <c r="C38" s="11" t="s">
        <v>57</v>
      </c>
      <c r="D38" s="11">
        <v>50</v>
      </c>
      <c r="E38" s="13">
        <v>2.3136199999999998</v>
      </c>
      <c r="F38" s="14">
        <v>0</v>
      </c>
      <c r="G38" s="14">
        <f t="shared" ref="G38:G78" si="11">F38</f>
        <v>0</v>
      </c>
      <c r="H38" s="18" t="str">
        <f t="shared" si="1"/>
        <v>50m Brasse</v>
      </c>
      <c r="I38" s="8" t="str">
        <f t="shared" si="6"/>
        <v>Femmes 50m Brasse-5</v>
      </c>
      <c r="J38" s="2"/>
      <c r="K38" s="2"/>
    </row>
    <row r="39" spans="1:11" x14ac:dyDescent="0.2">
      <c r="A39" s="11" t="s">
        <v>55</v>
      </c>
      <c r="B39" s="11">
        <v>5</v>
      </c>
      <c r="C39" s="11" t="s">
        <v>57</v>
      </c>
      <c r="D39" s="11">
        <v>100</v>
      </c>
      <c r="E39" s="13">
        <v>2.3136199999999998</v>
      </c>
      <c r="F39" s="14">
        <v>101.23</v>
      </c>
      <c r="G39" s="14">
        <f t="shared" si="11"/>
        <v>101.23</v>
      </c>
      <c r="H39" s="18" t="str">
        <f t="shared" si="1"/>
        <v>100m Brasse</v>
      </c>
      <c r="I39" s="8" t="str">
        <f t="shared" si="6"/>
        <v>Femmes 100m Brasse-5</v>
      </c>
      <c r="J39" s="2"/>
      <c r="K39" s="2"/>
    </row>
    <row r="40" spans="1:11" x14ac:dyDescent="0.2">
      <c r="A40" s="11" t="s">
        <v>55</v>
      </c>
      <c r="B40" s="11">
        <v>5</v>
      </c>
      <c r="C40" s="11" t="s">
        <v>57</v>
      </c>
      <c r="D40" s="11">
        <v>200</v>
      </c>
      <c r="E40" s="13">
        <v>2.3136199999999998</v>
      </c>
      <c r="F40" s="14">
        <v>0</v>
      </c>
      <c r="G40" s="14">
        <f t="shared" si="11"/>
        <v>0</v>
      </c>
      <c r="H40" s="18" t="str">
        <f t="shared" si="1"/>
        <v>200m Brasse</v>
      </c>
      <c r="I40" s="8" t="str">
        <f t="shared" si="6"/>
        <v>Femmes 200m Brasse-5</v>
      </c>
      <c r="J40" s="2"/>
      <c r="K40" s="2"/>
    </row>
    <row r="41" spans="1:11" x14ac:dyDescent="0.2">
      <c r="A41" s="11" t="s">
        <v>55</v>
      </c>
      <c r="B41" s="11">
        <v>5</v>
      </c>
      <c r="C41" s="11" t="s">
        <v>56</v>
      </c>
      <c r="D41" s="11">
        <v>50</v>
      </c>
      <c r="E41" s="13">
        <v>2.3136199999999998</v>
      </c>
      <c r="F41" s="14">
        <v>44.45</v>
      </c>
      <c r="G41" s="14">
        <f t="shared" si="11"/>
        <v>44.45</v>
      </c>
      <c r="H41" s="18" t="str">
        <f t="shared" si="1"/>
        <v>50m Dos</v>
      </c>
      <c r="I41" s="8" t="str">
        <f t="shared" si="6"/>
        <v>Femmes 50m Dos-5</v>
      </c>
      <c r="J41" s="2"/>
      <c r="K41" s="2"/>
    </row>
    <row r="42" spans="1:11" x14ac:dyDescent="0.2">
      <c r="A42" s="11" t="s">
        <v>55</v>
      </c>
      <c r="B42" s="11">
        <v>5</v>
      </c>
      <c r="C42" s="11" t="s">
        <v>56</v>
      </c>
      <c r="D42" s="11">
        <v>100</v>
      </c>
      <c r="E42" s="13">
        <v>2.3136199999999998</v>
      </c>
      <c r="F42" s="14">
        <v>0</v>
      </c>
      <c r="G42" s="14">
        <f t="shared" si="11"/>
        <v>0</v>
      </c>
      <c r="H42" s="18" t="str">
        <f t="shared" si="1"/>
        <v>100m Dos</v>
      </c>
      <c r="I42" s="8" t="str">
        <f t="shared" si="6"/>
        <v>Femmes 100m Dos-5</v>
      </c>
      <c r="J42" s="2"/>
      <c r="K42" s="2"/>
    </row>
    <row r="43" spans="1:11" x14ac:dyDescent="0.2">
      <c r="A43" s="11" t="s">
        <v>55</v>
      </c>
      <c r="B43" s="11">
        <v>5</v>
      </c>
      <c r="C43" s="11" t="s">
        <v>58</v>
      </c>
      <c r="D43" s="11">
        <v>50</v>
      </c>
      <c r="E43" s="13">
        <v>2.3136199999999998</v>
      </c>
      <c r="F43" s="14">
        <v>37.33</v>
      </c>
      <c r="G43" s="14">
        <f t="shared" si="11"/>
        <v>37.33</v>
      </c>
      <c r="H43" s="18" t="str">
        <f t="shared" si="1"/>
        <v>50m Libre</v>
      </c>
      <c r="I43" s="8" t="str">
        <f t="shared" si="6"/>
        <v>Femmes 50m Libre-5</v>
      </c>
      <c r="J43" s="2"/>
      <c r="K43" s="2"/>
    </row>
    <row r="44" spans="1:11" x14ac:dyDescent="0.2">
      <c r="A44" s="11" t="s">
        <v>55</v>
      </c>
      <c r="B44" s="11">
        <v>5</v>
      </c>
      <c r="C44" s="11" t="s">
        <v>58</v>
      </c>
      <c r="D44" s="11">
        <v>100</v>
      </c>
      <c r="E44" s="13">
        <v>2.3136199999999998</v>
      </c>
      <c r="F44" s="14">
        <v>81.400000000000006</v>
      </c>
      <c r="G44" s="14">
        <f t="shared" si="11"/>
        <v>81.400000000000006</v>
      </c>
      <c r="H44" s="18" t="str">
        <f t="shared" si="1"/>
        <v>100m Libre</v>
      </c>
      <c r="I44" s="8" t="str">
        <f t="shared" si="6"/>
        <v>Femmes 100m Libre-5</v>
      </c>
      <c r="J44" s="2"/>
      <c r="K44" s="2"/>
    </row>
    <row r="45" spans="1:11" x14ac:dyDescent="0.2">
      <c r="A45" s="11" t="s">
        <v>55</v>
      </c>
      <c r="B45" s="11">
        <v>5</v>
      </c>
      <c r="C45" s="11" t="s">
        <v>58</v>
      </c>
      <c r="D45" s="11">
        <v>200</v>
      </c>
      <c r="E45" s="13">
        <v>2.3136199999999998</v>
      </c>
      <c r="F45" s="14">
        <v>170.78</v>
      </c>
      <c r="G45" s="14">
        <f t="shared" si="11"/>
        <v>170.78</v>
      </c>
      <c r="H45" s="18" t="str">
        <f t="shared" si="1"/>
        <v>200m Libre</v>
      </c>
      <c r="I45" s="8" t="str">
        <f t="shared" si="6"/>
        <v>Femmes 200m Libre-5</v>
      </c>
      <c r="J45" s="2"/>
      <c r="K45" s="2"/>
    </row>
    <row r="46" spans="1:11" x14ac:dyDescent="0.2">
      <c r="A46" s="11" t="s">
        <v>55</v>
      </c>
      <c r="B46" s="11">
        <v>5</v>
      </c>
      <c r="C46" s="11" t="s">
        <v>59</v>
      </c>
      <c r="D46" s="11">
        <v>50</v>
      </c>
      <c r="E46" s="13">
        <v>2.3136199999999998</v>
      </c>
      <c r="F46" s="14">
        <v>43.61</v>
      </c>
      <c r="G46" s="14">
        <f t="shared" si="11"/>
        <v>43.61</v>
      </c>
      <c r="H46" s="18" t="str">
        <f t="shared" si="1"/>
        <v>50m Papillon</v>
      </c>
      <c r="I46" s="8" t="str">
        <f t="shared" si="6"/>
        <v>Femmes 50m Papillon-5</v>
      </c>
      <c r="J46" s="2"/>
      <c r="K46" s="2"/>
    </row>
    <row r="47" spans="1:11" x14ac:dyDescent="0.2">
      <c r="A47" s="11" t="s">
        <v>55</v>
      </c>
      <c r="B47" s="11">
        <v>5</v>
      </c>
      <c r="C47" s="11" t="s">
        <v>59</v>
      </c>
      <c r="D47" s="11">
        <v>100</v>
      </c>
      <c r="E47" s="13">
        <v>2.3136199999999998</v>
      </c>
      <c r="F47" s="14">
        <v>0</v>
      </c>
      <c r="G47" s="14">
        <f t="shared" si="11"/>
        <v>0</v>
      </c>
      <c r="H47" s="18" t="str">
        <f t="shared" si="1"/>
        <v>100m Papillon</v>
      </c>
      <c r="I47" s="8" t="str">
        <f t="shared" si="6"/>
        <v>Femmes 100m Papillon-5</v>
      </c>
      <c r="J47" s="2"/>
      <c r="K47" s="2"/>
    </row>
    <row r="48" spans="1:11" x14ac:dyDescent="0.2">
      <c r="A48" s="11" t="s">
        <v>55</v>
      </c>
      <c r="B48" s="11">
        <v>5</v>
      </c>
      <c r="C48" s="11" t="s">
        <v>60</v>
      </c>
      <c r="D48" s="11">
        <v>200</v>
      </c>
      <c r="E48" s="13">
        <v>2.3136199999999998</v>
      </c>
      <c r="F48" s="14">
        <v>210.23</v>
      </c>
      <c r="G48" s="14">
        <f t="shared" si="11"/>
        <v>210.23</v>
      </c>
      <c r="H48" s="18" t="str">
        <f t="shared" si="1"/>
        <v>200m Quatre Nages</v>
      </c>
      <c r="I48" s="8" t="str">
        <f t="shared" si="6"/>
        <v>Femmes 200m Quatre Nages-5</v>
      </c>
      <c r="J48" s="2"/>
      <c r="K48" s="2"/>
    </row>
    <row r="49" spans="1:11" x14ac:dyDescent="0.2">
      <c r="A49" s="11" t="s">
        <v>55</v>
      </c>
      <c r="B49" s="11">
        <v>6</v>
      </c>
      <c r="C49" s="11" t="s">
        <v>57</v>
      </c>
      <c r="D49" s="11">
        <v>50</v>
      </c>
      <c r="E49" s="13">
        <v>2.3968099999999999</v>
      </c>
      <c r="F49" s="14">
        <v>0</v>
      </c>
      <c r="G49" s="14">
        <f t="shared" si="11"/>
        <v>0</v>
      </c>
      <c r="H49" s="18" t="str">
        <f t="shared" si="1"/>
        <v>50m Brasse</v>
      </c>
      <c r="I49" s="8" t="str">
        <f t="shared" si="6"/>
        <v>Femmes 50m Brasse-6</v>
      </c>
      <c r="J49" s="2"/>
      <c r="K49" s="2"/>
    </row>
    <row r="50" spans="1:11" x14ac:dyDescent="0.2">
      <c r="A50" s="11" t="s">
        <v>55</v>
      </c>
      <c r="B50" s="11">
        <v>6</v>
      </c>
      <c r="C50" s="11" t="s">
        <v>57</v>
      </c>
      <c r="D50" s="11">
        <v>100</v>
      </c>
      <c r="E50" s="13">
        <v>2.3968099999999999</v>
      </c>
      <c r="F50" s="14">
        <v>95.74</v>
      </c>
      <c r="G50" s="14">
        <f t="shared" si="11"/>
        <v>95.74</v>
      </c>
      <c r="H50" s="18" t="str">
        <f t="shared" si="1"/>
        <v>100m Brasse</v>
      </c>
      <c r="I50" s="8" t="str">
        <f t="shared" si="6"/>
        <v>Femmes 100m Brasse-6</v>
      </c>
      <c r="J50" s="2"/>
      <c r="K50" s="2"/>
    </row>
    <row r="51" spans="1:11" x14ac:dyDescent="0.2">
      <c r="A51" s="11" t="s">
        <v>55</v>
      </c>
      <c r="B51" s="11">
        <v>6</v>
      </c>
      <c r="C51" s="11" t="s">
        <v>57</v>
      </c>
      <c r="D51" s="11">
        <v>200</v>
      </c>
      <c r="E51" s="13">
        <v>2.3968099999999999</v>
      </c>
      <c r="F51" s="14">
        <v>0</v>
      </c>
      <c r="G51" s="14">
        <f t="shared" si="11"/>
        <v>0</v>
      </c>
      <c r="H51" s="18" t="str">
        <f t="shared" si="1"/>
        <v>200m Brasse</v>
      </c>
      <c r="I51" s="8" t="str">
        <f t="shared" si="6"/>
        <v>Femmes 200m Brasse-6</v>
      </c>
      <c r="J51" s="2"/>
      <c r="K51" s="2"/>
    </row>
    <row r="52" spans="1:11" x14ac:dyDescent="0.2">
      <c r="A52" s="11" t="s">
        <v>55</v>
      </c>
      <c r="B52" s="11">
        <v>6</v>
      </c>
      <c r="C52" s="11" t="s">
        <v>56</v>
      </c>
      <c r="D52" s="11">
        <v>50</v>
      </c>
      <c r="E52" s="13">
        <v>2.3968099999999999</v>
      </c>
      <c r="F52" s="14">
        <v>0</v>
      </c>
      <c r="G52" s="14">
        <f t="shared" si="11"/>
        <v>0</v>
      </c>
      <c r="H52" s="18" t="str">
        <f t="shared" si="1"/>
        <v>50m Dos</v>
      </c>
      <c r="I52" s="8" t="str">
        <f t="shared" si="6"/>
        <v>Femmes 50m Dos-6</v>
      </c>
      <c r="J52" s="2"/>
      <c r="K52" s="2"/>
    </row>
    <row r="53" spans="1:11" x14ac:dyDescent="0.2">
      <c r="A53" s="11" t="s">
        <v>55</v>
      </c>
      <c r="B53" s="11">
        <v>6</v>
      </c>
      <c r="C53" s="11" t="s">
        <v>56</v>
      </c>
      <c r="D53" s="11">
        <v>100</v>
      </c>
      <c r="E53" s="13">
        <v>2.3968099999999999</v>
      </c>
      <c r="F53" s="14">
        <v>84.78</v>
      </c>
      <c r="G53" s="14">
        <f t="shared" si="11"/>
        <v>84.78</v>
      </c>
      <c r="H53" s="18" t="str">
        <f t="shared" si="1"/>
        <v>100m Dos</v>
      </c>
      <c r="I53" s="8" t="str">
        <f t="shared" si="6"/>
        <v>Femmes 100m Dos-6</v>
      </c>
      <c r="J53" s="2"/>
      <c r="K53" s="2"/>
    </row>
    <row r="54" spans="1:11" x14ac:dyDescent="0.2">
      <c r="A54" s="11" t="s">
        <v>55</v>
      </c>
      <c r="B54" s="11">
        <v>6</v>
      </c>
      <c r="C54" s="11" t="s">
        <v>56</v>
      </c>
      <c r="D54" s="11">
        <v>200</v>
      </c>
      <c r="E54" s="13">
        <v>2.3968099999999999</v>
      </c>
      <c r="F54" s="14">
        <v>0</v>
      </c>
      <c r="G54" s="14">
        <f t="shared" si="11"/>
        <v>0</v>
      </c>
      <c r="H54" s="18" t="str">
        <f t="shared" si="1"/>
        <v>200m Dos</v>
      </c>
      <c r="I54" s="8" t="str">
        <f t="shared" si="6"/>
        <v>Femmes 200m Dos-6</v>
      </c>
      <c r="J54" s="2"/>
      <c r="K54" s="2"/>
    </row>
    <row r="55" spans="1:11" x14ac:dyDescent="0.2">
      <c r="A55" s="11" t="s">
        <v>55</v>
      </c>
      <c r="B55" s="11">
        <v>6</v>
      </c>
      <c r="C55" s="11" t="s">
        <v>58</v>
      </c>
      <c r="D55" s="11">
        <v>50</v>
      </c>
      <c r="E55" s="13">
        <v>2.3968099999999999</v>
      </c>
      <c r="F55" s="14">
        <v>33.39</v>
      </c>
      <c r="G55" s="14">
        <f t="shared" si="11"/>
        <v>33.39</v>
      </c>
      <c r="H55" s="18" t="str">
        <f t="shared" si="1"/>
        <v>50m Libre</v>
      </c>
      <c r="I55" s="8" t="str">
        <f t="shared" si="6"/>
        <v>Femmes 50m Libre-6</v>
      </c>
      <c r="J55" s="2"/>
      <c r="K55" s="2"/>
    </row>
    <row r="56" spans="1:11" x14ac:dyDescent="0.2">
      <c r="A56" s="11" t="s">
        <v>55</v>
      </c>
      <c r="B56" s="11">
        <v>6</v>
      </c>
      <c r="C56" s="11" t="s">
        <v>58</v>
      </c>
      <c r="D56" s="11">
        <v>100</v>
      </c>
      <c r="E56" s="13">
        <v>2.3968099999999999</v>
      </c>
      <c r="F56" s="14">
        <v>73.05</v>
      </c>
      <c r="G56" s="14">
        <f t="shared" si="11"/>
        <v>73.05</v>
      </c>
      <c r="H56" s="18" t="str">
        <f t="shared" si="1"/>
        <v>100m Libre</v>
      </c>
      <c r="I56" s="8" t="str">
        <f t="shared" si="6"/>
        <v>Femmes 100m Libre-6</v>
      </c>
      <c r="J56" s="2"/>
      <c r="K56" s="2"/>
    </row>
    <row r="57" spans="1:11" x14ac:dyDescent="0.2">
      <c r="A57" s="11" t="s">
        <v>55</v>
      </c>
      <c r="B57" s="11">
        <v>6</v>
      </c>
      <c r="C57" s="11" t="s">
        <v>58</v>
      </c>
      <c r="D57" s="11">
        <v>200</v>
      </c>
      <c r="E57" s="13">
        <v>2.3968099999999999</v>
      </c>
      <c r="F57" s="14">
        <v>0</v>
      </c>
      <c r="G57" s="14">
        <f t="shared" si="11"/>
        <v>0</v>
      </c>
      <c r="H57" s="18" t="str">
        <f t="shared" si="1"/>
        <v>200m Libre</v>
      </c>
      <c r="I57" s="8" t="str">
        <f t="shared" si="6"/>
        <v>Femmes 200m Libre-6</v>
      </c>
      <c r="J57" s="2"/>
      <c r="K57" s="2"/>
    </row>
    <row r="58" spans="1:11" x14ac:dyDescent="0.2">
      <c r="A58" s="11" t="s">
        <v>55</v>
      </c>
      <c r="B58" s="11">
        <v>6</v>
      </c>
      <c r="C58" s="11" t="s">
        <v>58</v>
      </c>
      <c r="D58" s="11">
        <v>400</v>
      </c>
      <c r="E58" s="13">
        <v>2.3968099999999999</v>
      </c>
      <c r="F58" s="14">
        <v>321.32</v>
      </c>
      <c r="G58" s="14">
        <f t="shared" si="11"/>
        <v>321.32</v>
      </c>
      <c r="H58" s="18" t="str">
        <f t="shared" si="1"/>
        <v>400m Libre</v>
      </c>
      <c r="I58" s="8" t="str">
        <f t="shared" si="6"/>
        <v>Femmes 400m Libre-6</v>
      </c>
      <c r="J58" s="2"/>
      <c r="K58" s="2"/>
    </row>
    <row r="59" spans="1:11" x14ac:dyDescent="0.2">
      <c r="A59" s="11" t="s">
        <v>55</v>
      </c>
      <c r="B59" s="11">
        <v>6</v>
      </c>
      <c r="C59" s="11" t="s">
        <v>58</v>
      </c>
      <c r="D59" s="11">
        <v>800</v>
      </c>
      <c r="E59" s="13">
        <v>2.3968099999999999</v>
      </c>
      <c r="F59" s="14">
        <v>0</v>
      </c>
      <c r="G59" s="14">
        <f t="shared" si="11"/>
        <v>0</v>
      </c>
      <c r="H59" s="18" t="str">
        <f t="shared" si="1"/>
        <v>800m Libre</v>
      </c>
      <c r="I59" s="8" t="str">
        <f t="shared" si="6"/>
        <v>Femmes 800m Libre-6</v>
      </c>
      <c r="J59" s="2"/>
      <c r="K59" s="2"/>
    </row>
    <row r="60" spans="1:11" x14ac:dyDescent="0.2">
      <c r="A60" s="11" t="s">
        <v>55</v>
      </c>
      <c r="B60" s="11">
        <v>6</v>
      </c>
      <c r="C60" s="11" t="s">
        <v>58</v>
      </c>
      <c r="D60" s="11">
        <v>1500</v>
      </c>
      <c r="E60" s="13">
        <v>2.3968099999999999</v>
      </c>
      <c r="F60" s="14">
        <v>0</v>
      </c>
      <c r="G60" s="14">
        <f t="shared" si="11"/>
        <v>0</v>
      </c>
      <c r="H60" s="18" t="str">
        <f t="shared" si="1"/>
        <v>1500m Libre</v>
      </c>
      <c r="I60" s="8" t="str">
        <f t="shared" si="6"/>
        <v>Femmes 1500m Libre-6</v>
      </c>
      <c r="J60" s="2"/>
      <c r="K60" s="2"/>
    </row>
    <row r="61" spans="1:11" x14ac:dyDescent="0.2">
      <c r="A61" s="11" t="s">
        <v>55</v>
      </c>
      <c r="B61" s="11">
        <v>6</v>
      </c>
      <c r="C61" s="11" t="s">
        <v>59</v>
      </c>
      <c r="D61" s="11">
        <v>50</v>
      </c>
      <c r="E61" s="13">
        <v>2.3968099999999999</v>
      </c>
      <c r="F61" s="14">
        <v>36.06</v>
      </c>
      <c r="G61" s="14">
        <f t="shared" si="11"/>
        <v>36.06</v>
      </c>
      <c r="H61" s="18" t="str">
        <f t="shared" si="1"/>
        <v>50m Papillon</v>
      </c>
      <c r="I61" s="8" t="str">
        <f t="shared" si="6"/>
        <v>Femmes 50m Papillon-6</v>
      </c>
      <c r="J61" s="2"/>
      <c r="K61" s="2"/>
    </row>
    <row r="62" spans="1:11" x14ac:dyDescent="0.2">
      <c r="A62" s="11" t="s">
        <v>55</v>
      </c>
      <c r="B62" s="11">
        <v>6</v>
      </c>
      <c r="C62" s="11" t="s">
        <v>59</v>
      </c>
      <c r="D62" s="11">
        <v>100</v>
      </c>
      <c r="E62" s="13">
        <v>2.3968099999999999</v>
      </c>
      <c r="F62" s="14">
        <v>0</v>
      </c>
      <c r="G62" s="14">
        <f t="shared" si="11"/>
        <v>0</v>
      </c>
      <c r="H62" s="18" t="str">
        <f t="shared" si="1"/>
        <v>100m Papillon</v>
      </c>
      <c r="I62" s="8" t="str">
        <f t="shared" si="6"/>
        <v>Femmes 100m Papillon-6</v>
      </c>
      <c r="J62" s="2"/>
      <c r="K62" s="2"/>
    </row>
    <row r="63" spans="1:11" x14ac:dyDescent="0.2">
      <c r="A63" s="11" t="s">
        <v>55</v>
      </c>
      <c r="B63" s="11">
        <v>6</v>
      </c>
      <c r="C63" s="11" t="s">
        <v>60</v>
      </c>
      <c r="D63" s="11">
        <v>200</v>
      </c>
      <c r="E63" s="13">
        <v>2.3968099999999999</v>
      </c>
      <c r="F63" s="14">
        <v>183.44</v>
      </c>
      <c r="G63" s="14">
        <f t="shared" si="11"/>
        <v>183.44</v>
      </c>
      <c r="H63" s="18" t="str">
        <f t="shared" si="1"/>
        <v>200m Quatre Nages</v>
      </c>
      <c r="I63" s="8" t="str">
        <f t="shared" si="6"/>
        <v>Femmes 200m Quatre Nages-6</v>
      </c>
      <c r="J63" s="2"/>
      <c r="K63" s="2"/>
    </row>
    <row r="64" spans="1:11" x14ac:dyDescent="0.2">
      <c r="A64" s="11" t="s">
        <v>55</v>
      </c>
      <c r="B64" s="11">
        <v>7</v>
      </c>
      <c r="C64" s="11" t="s">
        <v>57</v>
      </c>
      <c r="D64" s="11">
        <v>50</v>
      </c>
      <c r="E64" s="13">
        <v>2.48</v>
      </c>
      <c r="F64" s="14">
        <v>0</v>
      </c>
      <c r="G64" s="14">
        <f t="shared" si="11"/>
        <v>0</v>
      </c>
      <c r="H64" s="18" t="str">
        <f t="shared" si="1"/>
        <v>50m Brasse</v>
      </c>
      <c r="I64" s="8" t="str">
        <f t="shared" si="6"/>
        <v>Femmes 50m Brasse-7</v>
      </c>
      <c r="J64" s="2"/>
      <c r="K64" s="2"/>
    </row>
    <row r="65" spans="1:11" x14ac:dyDescent="0.2">
      <c r="A65" s="11" t="s">
        <v>55</v>
      </c>
      <c r="B65" s="11">
        <v>7</v>
      </c>
      <c r="C65" s="11" t="s">
        <v>57</v>
      </c>
      <c r="D65" s="11">
        <v>100</v>
      </c>
      <c r="E65" s="13">
        <v>2.48</v>
      </c>
      <c r="F65" s="14">
        <v>90.88</v>
      </c>
      <c r="G65" s="14">
        <f t="shared" si="11"/>
        <v>90.88</v>
      </c>
      <c r="H65" s="18" t="str">
        <f t="shared" si="1"/>
        <v>100m Brasse</v>
      </c>
      <c r="I65" s="8" t="str">
        <f t="shared" si="6"/>
        <v>Femmes 100m Brasse-7</v>
      </c>
      <c r="J65" s="2"/>
      <c r="K65" s="2"/>
    </row>
    <row r="66" spans="1:11" x14ac:dyDescent="0.2">
      <c r="A66" s="11" t="s">
        <v>55</v>
      </c>
      <c r="B66" s="11">
        <v>7</v>
      </c>
      <c r="C66" s="11" t="s">
        <v>57</v>
      </c>
      <c r="D66" s="11">
        <v>200</v>
      </c>
      <c r="E66" s="13">
        <v>2.48</v>
      </c>
      <c r="F66" s="14">
        <v>0</v>
      </c>
      <c r="G66" s="14">
        <f t="shared" si="11"/>
        <v>0</v>
      </c>
      <c r="H66" s="18" t="str">
        <f t="shared" ref="H66:H129" si="12">D66&amp;"m "&amp;C66</f>
        <v>200m Brasse</v>
      </c>
      <c r="I66" s="8" t="str">
        <f t="shared" si="6"/>
        <v>Femmes 200m Brasse-7</v>
      </c>
      <c r="J66" s="2"/>
      <c r="K66" s="2"/>
    </row>
    <row r="67" spans="1:11" x14ac:dyDescent="0.2">
      <c r="A67" s="11" t="s">
        <v>55</v>
      </c>
      <c r="B67" s="11">
        <v>7</v>
      </c>
      <c r="C67" s="11" t="s">
        <v>56</v>
      </c>
      <c r="D67" s="11">
        <v>50</v>
      </c>
      <c r="E67" s="13">
        <v>2.48</v>
      </c>
      <c r="F67" s="14">
        <v>0</v>
      </c>
      <c r="G67" s="14">
        <f t="shared" si="11"/>
        <v>0</v>
      </c>
      <c r="H67" s="18" t="str">
        <f t="shared" si="12"/>
        <v>50m Dos</v>
      </c>
      <c r="I67" s="8" t="str">
        <f t="shared" ref="I67:I130" si="13">A67&amp;" "&amp;H67&amp;"-"&amp;B67</f>
        <v>Femmes 50m Dos-7</v>
      </c>
      <c r="J67" s="2"/>
      <c r="K67" s="2"/>
    </row>
    <row r="68" spans="1:11" x14ac:dyDescent="0.2">
      <c r="A68" s="11" t="s">
        <v>55</v>
      </c>
      <c r="B68" s="11">
        <v>7</v>
      </c>
      <c r="C68" s="11" t="s">
        <v>56</v>
      </c>
      <c r="D68" s="11">
        <v>100</v>
      </c>
      <c r="E68" s="13">
        <v>2.48</v>
      </c>
      <c r="F68" s="14">
        <v>82.7</v>
      </c>
      <c r="G68" s="14">
        <f t="shared" si="11"/>
        <v>82.7</v>
      </c>
      <c r="H68" s="18" t="str">
        <f t="shared" si="12"/>
        <v>100m Dos</v>
      </c>
      <c r="I68" s="8" t="str">
        <f t="shared" si="13"/>
        <v>Femmes 100m Dos-7</v>
      </c>
      <c r="J68" s="2"/>
      <c r="K68" s="2"/>
    </row>
    <row r="69" spans="1:11" x14ac:dyDescent="0.2">
      <c r="A69" s="11" t="s">
        <v>55</v>
      </c>
      <c r="B69" s="11">
        <v>7</v>
      </c>
      <c r="C69" s="11" t="s">
        <v>56</v>
      </c>
      <c r="D69" s="11">
        <v>200</v>
      </c>
      <c r="E69" s="13">
        <v>2.48</v>
      </c>
      <c r="F69" s="14">
        <v>0</v>
      </c>
      <c r="G69" s="14">
        <f t="shared" si="11"/>
        <v>0</v>
      </c>
      <c r="H69" s="18" t="str">
        <f t="shared" si="12"/>
        <v>200m Dos</v>
      </c>
      <c r="I69" s="8" t="str">
        <f t="shared" si="13"/>
        <v>Femmes 200m Dos-7</v>
      </c>
      <c r="J69" s="2"/>
      <c r="K69" s="2"/>
    </row>
    <row r="70" spans="1:11" x14ac:dyDescent="0.2">
      <c r="A70" s="11" t="s">
        <v>55</v>
      </c>
      <c r="B70" s="11">
        <v>7</v>
      </c>
      <c r="C70" s="11" t="s">
        <v>58</v>
      </c>
      <c r="D70" s="11">
        <v>50</v>
      </c>
      <c r="E70" s="13">
        <v>2.48</v>
      </c>
      <c r="F70" s="14">
        <v>32.880000000000003</v>
      </c>
      <c r="G70" s="14">
        <f t="shared" si="11"/>
        <v>32.880000000000003</v>
      </c>
      <c r="H70" s="18" t="str">
        <f t="shared" si="12"/>
        <v>50m Libre</v>
      </c>
      <c r="I70" s="8" t="str">
        <f t="shared" si="13"/>
        <v>Femmes 50m Libre-7</v>
      </c>
      <c r="J70" s="2"/>
      <c r="K70" s="2"/>
    </row>
    <row r="71" spans="1:11" x14ac:dyDescent="0.2">
      <c r="A71" s="11" t="s">
        <v>55</v>
      </c>
      <c r="B71" s="11">
        <v>7</v>
      </c>
      <c r="C71" s="11" t="s">
        <v>58</v>
      </c>
      <c r="D71" s="11">
        <v>100</v>
      </c>
      <c r="E71" s="13">
        <v>2.48</v>
      </c>
      <c r="F71" s="14">
        <v>70.819999999999993</v>
      </c>
      <c r="G71" s="14">
        <f t="shared" si="11"/>
        <v>70.819999999999993</v>
      </c>
      <c r="H71" s="18" t="str">
        <f t="shared" si="12"/>
        <v>100m Libre</v>
      </c>
      <c r="I71" s="8" t="str">
        <f t="shared" si="13"/>
        <v>Femmes 100m Libre-7</v>
      </c>
      <c r="J71" s="2"/>
      <c r="K71" s="2"/>
    </row>
    <row r="72" spans="1:11" x14ac:dyDescent="0.2">
      <c r="A72" s="11" t="s">
        <v>55</v>
      </c>
      <c r="B72" s="11">
        <v>7</v>
      </c>
      <c r="C72" s="11" t="s">
        <v>58</v>
      </c>
      <c r="D72" s="11">
        <v>200</v>
      </c>
      <c r="E72" s="13">
        <v>2.48</v>
      </c>
      <c r="F72" s="14">
        <v>0</v>
      </c>
      <c r="G72" s="14">
        <f t="shared" si="11"/>
        <v>0</v>
      </c>
      <c r="H72" s="18" t="str">
        <f t="shared" si="12"/>
        <v>200m Libre</v>
      </c>
      <c r="I72" s="8" t="str">
        <f t="shared" si="13"/>
        <v>Femmes 200m Libre-7</v>
      </c>
      <c r="J72" s="2"/>
      <c r="K72" s="2"/>
    </row>
    <row r="73" spans="1:11" x14ac:dyDescent="0.2">
      <c r="A73" s="11" t="s">
        <v>55</v>
      </c>
      <c r="B73" s="11">
        <v>7</v>
      </c>
      <c r="C73" s="11" t="s">
        <v>58</v>
      </c>
      <c r="D73" s="11">
        <v>400</v>
      </c>
      <c r="E73" s="13">
        <v>2.48</v>
      </c>
      <c r="F73" s="14">
        <v>315.77999999999997</v>
      </c>
      <c r="G73" s="14">
        <f t="shared" si="11"/>
        <v>315.77999999999997</v>
      </c>
      <c r="H73" s="18" t="str">
        <f t="shared" si="12"/>
        <v>400m Libre</v>
      </c>
      <c r="I73" s="8" t="str">
        <f t="shared" si="13"/>
        <v>Femmes 400m Libre-7</v>
      </c>
      <c r="J73" s="2"/>
      <c r="K73" s="2"/>
    </row>
    <row r="74" spans="1:11" x14ac:dyDescent="0.2">
      <c r="A74" s="11" t="s">
        <v>55</v>
      </c>
      <c r="B74" s="11">
        <v>7</v>
      </c>
      <c r="C74" s="11" t="s">
        <v>58</v>
      </c>
      <c r="D74" s="11">
        <v>800</v>
      </c>
      <c r="E74" s="13">
        <v>2.48</v>
      </c>
      <c r="F74" s="14">
        <v>0</v>
      </c>
      <c r="G74" s="14">
        <f t="shared" si="11"/>
        <v>0</v>
      </c>
      <c r="H74" s="18" t="str">
        <f t="shared" si="12"/>
        <v>800m Libre</v>
      </c>
      <c r="I74" s="8" t="str">
        <f t="shared" si="13"/>
        <v>Femmes 800m Libre-7</v>
      </c>
      <c r="J74" s="2"/>
      <c r="K74" s="2"/>
    </row>
    <row r="75" spans="1:11" x14ac:dyDescent="0.2">
      <c r="A75" s="11" t="s">
        <v>55</v>
      </c>
      <c r="B75" s="11">
        <v>7</v>
      </c>
      <c r="C75" s="11" t="s">
        <v>58</v>
      </c>
      <c r="D75" s="11">
        <v>1500</v>
      </c>
      <c r="E75" s="13">
        <v>2.48</v>
      </c>
      <c r="F75" s="14">
        <v>0</v>
      </c>
      <c r="G75" s="14">
        <f t="shared" si="11"/>
        <v>0</v>
      </c>
      <c r="H75" s="18" t="str">
        <f t="shared" si="12"/>
        <v>1500m Libre</v>
      </c>
      <c r="I75" s="8" t="str">
        <f t="shared" si="13"/>
        <v>Femmes 1500m Libre-7</v>
      </c>
      <c r="J75" s="2"/>
      <c r="K75" s="2"/>
    </row>
    <row r="76" spans="1:11" x14ac:dyDescent="0.2">
      <c r="A76" s="11" t="s">
        <v>55</v>
      </c>
      <c r="B76" s="11">
        <v>7</v>
      </c>
      <c r="C76" s="11" t="s">
        <v>59</v>
      </c>
      <c r="D76" s="11">
        <v>50</v>
      </c>
      <c r="E76" s="13">
        <v>2.48</v>
      </c>
      <c r="F76" s="14">
        <v>35.54</v>
      </c>
      <c r="G76" s="14">
        <f t="shared" si="11"/>
        <v>35.54</v>
      </c>
      <c r="H76" s="18" t="str">
        <f t="shared" si="12"/>
        <v>50m Papillon</v>
      </c>
      <c r="I76" s="8" t="str">
        <f t="shared" si="13"/>
        <v>Femmes 50m Papillon-7</v>
      </c>
      <c r="J76" s="2"/>
      <c r="K76" s="2"/>
    </row>
    <row r="77" spans="1:11" x14ac:dyDescent="0.2">
      <c r="A77" s="11" t="s">
        <v>55</v>
      </c>
      <c r="B77" s="11">
        <v>7</v>
      </c>
      <c r="C77" s="11" t="s">
        <v>59</v>
      </c>
      <c r="D77" s="11">
        <v>100</v>
      </c>
      <c r="E77" s="13">
        <v>2.48</v>
      </c>
      <c r="F77" s="14">
        <v>0</v>
      </c>
      <c r="G77" s="14">
        <f t="shared" si="11"/>
        <v>0</v>
      </c>
      <c r="H77" s="18" t="str">
        <f t="shared" si="12"/>
        <v>100m Papillon</v>
      </c>
      <c r="I77" s="8" t="str">
        <f t="shared" si="13"/>
        <v>Femmes 100m Papillon-7</v>
      </c>
      <c r="J77" s="2"/>
      <c r="K77" s="2"/>
    </row>
    <row r="78" spans="1:11" x14ac:dyDescent="0.2">
      <c r="A78" s="11" t="s">
        <v>55</v>
      </c>
      <c r="B78" s="11">
        <v>7</v>
      </c>
      <c r="C78" s="11" t="s">
        <v>60</v>
      </c>
      <c r="D78" s="11">
        <v>200</v>
      </c>
      <c r="E78" s="13">
        <v>2.48</v>
      </c>
      <c r="F78" s="14">
        <v>182.19</v>
      </c>
      <c r="G78" s="14">
        <f t="shared" si="11"/>
        <v>182.19</v>
      </c>
      <c r="H78" s="18" t="str">
        <f t="shared" si="12"/>
        <v>200m Quatre Nages</v>
      </c>
      <c r="I78" s="8" t="str">
        <f t="shared" si="13"/>
        <v>Femmes 200m Quatre Nages-7</v>
      </c>
      <c r="J78" s="2"/>
      <c r="K78" s="2"/>
    </row>
    <row r="79" spans="1:11" x14ac:dyDescent="0.2">
      <c r="A79" s="11" t="s">
        <v>55</v>
      </c>
      <c r="B79" s="11">
        <v>8</v>
      </c>
      <c r="C79" s="11" t="s">
        <v>57</v>
      </c>
      <c r="D79" s="11">
        <v>50</v>
      </c>
      <c r="E79" s="13">
        <v>2.5631900000000001</v>
      </c>
      <c r="F79" s="14">
        <v>0</v>
      </c>
      <c r="G79" s="14">
        <f t="shared" ref="G79:G126" si="14">F79*0.98</f>
        <v>0</v>
      </c>
      <c r="H79" s="18" t="str">
        <f t="shared" si="12"/>
        <v>50m Brasse</v>
      </c>
      <c r="I79" s="8" t="str">
        <f t="shared" si="13"/>
        <v>Femmes 50m Brasse-8</v>
      </c>
      <c r="J79" s="2"/>
      <c r="K79" s="2"/>
    </row>
    <row r="80" spans="1:11" x14ac:dyDescent="0.2">
      <c r="A80" s="11" t="s">
        <v>55</v>
      </c>
      <c r="B80" s="11">
        <v>8</v>
      </c>
      <c r="C80" s="11" t="s">
        <v>57</v>
      </c>
      <c r="D80" s="11">
        <v>100</v>
      </c>
      <c r="E80" s="13">
        <v>2.5631900000000001</v>
      </c>
      <c r="F80" s="14">
        <v>80.39</v>
      </c>
      <c r="G80" s="14">
        <f t="shared" si="14"/>
        <v>78.782200000000003</v>
      </c>
      <c r="H80" s="18" t="str">
        <f t="shared" si="12"/>
        <v>100m Brasse</v>
      </c>
      <c r="I80" s="8" t="str">
        <f t="shared" si="13"/>
        <v>Femmes 100m Brasse-8</v>
      </c>
      <c r="J80" s="2"/>
      <c r="K80" s="2"/>
    </row>
    <row r="81" spans="1:11" x14ac:dyDescent="0.2">
      <c r="A81" s="11" t="s">
        <v>55</v>
      </c>
      <c r="B81" s="11">
        <v>8</v>
      </c>
      <c r="C81" s="11" t="s">
        <v>57</v>
      </c>
      <c r="D81" s="11">
        <v>200</v>
      </c>
      <c r="E81" s="13">
        <v>2.5631900000000001</v>
      </c>
      <c r="F81" s="14">
        <v>0</v>
      </c>
      <c r="G81" s="14">
        <f t="shared" si="14"/>
        <v>0</v>
      </c>
      <c r="H81" s="18" t="str">
        <f t="shared" si="12"/>
        <v>200m Brasse</v>
      </c>
      <c r="I81" s="8" t="str">
        <f t="shared" si="13"/>
        <v>Femmes 200m Brasse-8</v>
      </c>
      <c r="J81" s="2"/>
      <c r="K81" s="2"/>
    </row>
    <row r="82" spans="1:11" x14ac:dyDescent="0.2">
      <c r="A82" s="11" t="s">
        <v>55</v>
      </c>
      <c r="B82" s="11">
        <v>8</v>
      </c>
      <c r="C82" s="11" t="s">
        <v>56</v>
      </c>
      <c r="D82" s="11">
        <v>50</v>
      </c>
      <c r="E82" s="13">
        <v>2.5631900000000001</v>
      </c>
      <c r="F82" s="14">
        <v>0</v>
      </c>
      <c r="G82" s="14">
        <f t="shared" si="14"/>
        <v>0</v>
      </c>
      <c r="H82" s="18" t="str">
        <f t="shared" si="12"/>
        <v>50m Dos</v>
      </c>
      <c r="I82" s="8" t="str">
        <f t="shared" si="13"/>
        <v>Femmes 50m Dos-8</v>
      </c>
      <c r="J82" s="2"/>
      <c r="K82" s="2"/>
    </row>
    <row r="83" spans="1:11" x14ac:dyDescent="0.2">
      <c r="A83" s="11" t="s">
        <v>55</v>
      </c>
      <c r="B83" s="11">
        <v>8</v>
      </c>
      <c r="C83" s="11" t="s">
        <v>56</v>
      </c>
      <c r="D83" s="11">
        <v>100</v>
      </c>
      <c r="E83" s="13">
        <v>2.5631900000000001</v>
      </c>
      <c r="F83" s="14">
        <v>76.099999999999994</v>
      </c>
      <c r="G83" s="14">
        <f t="shared" si="14"/>
        <v>74.577999999999989</v>
      </c>
      <c r="H83" s="18" t="str">
        <f t="shared" si="12"/>
        <v>100m Dos</v>
      </c>
      <c r="I83" s="8" t="str">
        <f t="shared" si="13"/>
        <v>Femmes 100m Dos-8</v>
      </c>
      <c r="J83" s="2"/>
      <c r="K83" s="2"/>
    </row>
    <row r="84" spans="1:11" x14ac:dyDescent="0.2">
      <c r="A84" s="11" t="s">
        <v>55</v>
      </c>
      <c r="B84" s="11">
        <v>8</v>
      </c>
      <c r="C84" s="11" t="s">
        <v>56</v>
      </c>
      <c r="D84" s="11">
        <v>200</v>
      </c>
      <c r="E84" s="13">
        <v>2.5631900000000001</v>
      </c>
      <c r="F84" s="14">
        <v>0</v>
      </c>
      <c r="G84" s="14">
        <f t="shared" si="14"/>
        <v>0</v>
      </c>
      <c r="H84" s="18" t="str">
        <f t="shared" si="12"/>
        <v>200m Dos</v>
      </c>
      <c r="I84" s="8" t="str">
        <f t="shared" si="13"/>
        <v>Femmes 200m Dos-8</v>
      </c>
      <c r="J84" s="2"/>
      <c r="K84" s="2"/>
    </row>
    <row r="85" spans="1:11" x14ac:dyDescent="0.2">
      <c r="A85" s="11" t="s">
        <v>55</v>
      </c>
      <c r="B85" s="11">
        <v>8</v>
      </c>
      <c r="C85" s="11" t="s">
        <v>58</v>
      </c>
      <c r="D85" s="11">
        <v>50</v>
      </c>
      <c r="E85" s="13">
        <v>2.5631900000000001</v>
      </c>
      <c r="F85" s="14">
        <v>30.2</v>
      </c>
      <c r="G85" s="14">
        <f t="shared" si="14"/>
        <v>29.596</v>
      </c>
      <c r="H85" s="18" t="str">
        <f t="shared" si="12"/>
        <v>50m Libre</v>
      </c>
      <c r="I85" s="8" t="str">
        <f t="shared" si="13"/>
        <v>Femmes 50m Libre-8</v>
      </c>
      <c r="J85" s="2"/>
      <c r="K85" s="2"/>
    </row>
    <row r="86" spans="1:11" x14ac:dyDescent="0.2">
      <c r="A86" s="11" t="s">
        <v>55</v>
      </c>
      <c r="B86" s="11">
        <v>8</v>
      </c>
      <c r="C86" s="11" t="s">
        <v>58</v>
      </c>
      <c r="D86" s="11">
        <v>100</v>
      </c>
      <c r="E86" s="13">
        <v>2.5631900000000001</v>
      </c>
      <c r="F86" s="14">
        <v>64.650000000000006</v>
      </c>
      <c r="G86" s="14">
        <f t="shared" si="14"/>
        <v>63.357000000000006</v>
      </c>
      <c r="H86" s="18" t="str">
        <f t="shared" si="12"/>
        <v>100m Libre</v>
      </c>
      <c r="I86" s="8" t="str">
        <f t="shared" si="13"/>
        <v>Femmes 100m Libre-8</v>
      </c>
      <c r="J86" s="2"/>
      <c r="K86" s="2"/>
    </row>
    <row r="87" spans="1:11" x14ac:dyDescent="0.2">
      <c r="A87" s="11" t="s">
        <v>55</v>
      </c>
      <c r="B87" s="11">
        <v>8</v>
      </c>
      <c r="C87" s="11" t="s">
        <v>58</v>
      </c>
      <c r="D87" s="11">
        <v>200</v>
      </c>
      <c r="E87" s="13">
        <v>2.5631900000000001</v>
      </c>
      <c r="F87" s="14">
        <v>0</v>
      </c>
      <c r="G87" s="14">
        <f t="shared" si="14"/>
        <v>0</v>
      </c>
      <c r="H87" s="18" t="str">
        <f t="shared" si="12"/>
        <v>200m Libre</v>
      </c>
      <c r="I87" s="8" t="str">
        <f t="shared" si="13"/>
        <v>Femmes 200m Libre-8</v>
      </c>
      <c r="J87" s="2"/>
      <c r="K87" s="2"/>
    </row>
    <row r="88" spans="1:11" x14ac:dyDescent="0.2">
      <c r="A88" s="11" t="s">
        <v>55</v>
      </c>
      <c r="B88" s="11">
        <v>8</v>
      </c>
      <c r="C88" s="11" t="s">
        <v>58</v>
      </c>
      <c r="D88" s="11">
        <v>400</v>
      </c>
      <c r="E88" s="13">
        <v>2.5631900000000001</v>
      </c>
      <c r="F88" s="14">
        <v>283.25</v>
      </c>
      <c r="G88" s="14">
        <f t="shared" si="14"/>
        <v>277.58499999999998</v>
      </c>
      <c r="H88" s="18" t="str">
        <f t="shared" si="12"/>
        <v>400m Libre</v>
      </c>
      <c r="I88" s="8" t="str">
        <f t="shared" si="13"/>
        <v>Femmes 400m Libre-8</v>
      </c>
      <c r="J88" s="2"/>
      <c r="K88" s="2"/>
    </row>
    <row r="89" spans="1:11" x14ac:dyDescent="0.2">
      <c r="A89" s="11" t="s">
        <v>55</v>
      </c>
      <c r="B89" s="11">
        <v>8</v>
      </c>
      <c r="C89" s="11" t="s">
        <v>58</v>
      </c>
      <c r="D89" s="11">
        <v>800</v>
      </c>
      <c r="E89" s="13">
        <v>2.5631900000000001</v>
      </c>
      <c r="F89" s="14">
        <v>0</v>
      </c>
      <c r="G89" s="14">
        <f t="shared" si="14"/>
        <v>0</v>
      </c>
      <c r="H89" s="18" t="str">
        <f t="shared" si="12"/>
        <v>800m Libre</v>
      </c>
      <c r="I89" s="8" t="str">
        <f t="shared" si="13"/>
        <v>Femmes 800m Libre-8</v>
      </c>
      <c r="J89" s="2"/>
      <c r="K89" s="2"/>
    </row>
    <row r="90" spans="1:11" x14ac:dyDescent="0.2">
      <c r="A90" s="11" t="s">
        <v>55</v>
      </c>
      <c r="B90" s="11">
        <v>8</v>
      </c>
      <c r="C90" s="11" t="s">
        <v>58</v>
      </c>
      <c r="D90" s="11">
        <v>1500</v>
      </c>
      <c r="E90" s="13">
        <v>2.5631900000000001</v>
      </c>
      <c r="F90" s="14">
        <v>0</v>
      </c>
      <c r="G90" s="14">
        <f t="shared" si="14"/>
        <v>0</v>
      </c>
      <c r="H90" s="18" t="str">
        <f t="shared" si="12"/>
        <v>1500m Libre</v>
      </c>
      <c r="I90" s="8" t="str">
        <f t="shared" si="13"/>
        <v>Femmes 1500m Libre-8</v>
      </c>
      <c r="J90" s="2"/>
      <c r="K90" s="2"/>
    </row>
    <row r="91" spans="1:11" x14ac:dyDescent="0.2">
      <c r="A91" s="11" t="s">
        <v>55</v>
      </c>
      <c r="B91" s="11">
        <v>8</v>
      </c>
      <c r="C91" s="11" t="s">
        <v>59</v>
      </c>
      <c r="D91" s="11">
        <v>50</v>
      </c>
      <c r="E91" s="13">
        <v>2.5631900000000001</v>
      </c>
      <c r="F91" s="14">
        <v>0</v>
      </c>
      <c r="G91" s="14">
        <f t="shared" si="14"/>
        <v>0</v>
      </c>
      <c r="H91" s="18" t="str">
        <f t="shared" si="12"/>
        <v>50m Papillon</v>
      </c>
      <c r="I91" s="8" t="str">
        <f t="shared" si="13"/>
        <v>Femmes 50m Papillon-8</v>
      </c>
      <c r="J91" s="2"/>
      <c r="K91" s="2"/>
    </row>
    <row r="92" spans="1:11" x14ac:dyDescent="0.2">
      <c r="A92" s="11" t="s">
        <v>55</v>
      </c>
      <c r="B92" s="11">
        <v>8</v>
      </c>
      <c r="C92" s="11" t="s">
        <v>59</v>
      </c>
      <c r="D92" s="11">
        <v>100</v>
      </c>
      <c r="E92" s="13">
        <v>2.5631900000000001</v>
      </c>
      <c r="F92" s="14">
        <v>69.87</v>
      </c>
      <c r="G92" s="14">
        <f t="shared" si="14"/>
        <v>68.4726</v>
      </c>
      <c r="H92" s="18" t="str">
        <f t="shared" si="12"/>
        <v>100m Papillon</v>
      </c>
      <c r="I92" s="8" t="str">
        <f t="shared" si="13"/>
        <v>Femmes 100m Papillon-8</v>
      </c>
      <c r="J92" s="2"/>
      <c r="K92" s="2"/>
    </row>
    <row r="93" spans="1:11" x14ac:dyDescent="0.2">
      <c r="A93" s="11" t="s">
        <v>55</v>
      </c>
      <c r="B93" s="11">
        <v>8</v>
      </c>
      <c r="C93" s="11" t="s">
        <v>59</v>
      </c>
      <c r="D93" s="11">
        <v>200</v>
      </c>
      <c r="E93" s="13">
        <v>2.5631900000000001</v>
      </c>
      <c r="F93" s="14">
        <v>0</v>
      </c>
      <c r="G93" s="14">
        <f t="shared" si="14"/>
        <v>0</v>
      </c>
      <c r="H93" s="18" t="str">
        <f t="shared" si="12"/>
        <v>200m Papillon</v>
      </c>
      <c r="I93" s="8" t="str">
        <f t="shared" si="13"/>
        <v>Femmes 200m Papillon-8</v>
      </c>
      <c r="J93" s="2"/>
      <c r="K93" s="2"/>
    </row>
    <row r="94" spans="1:11" x14ac:dyDescent="0.2">
      <c r="A94" s="11" t="s">
        <v>55</v>
      </c>
      <c r="B94" s="11">
        <v>8</v>
      </c>
      <c r="C94" s="11" t="s">
        <v>60</v>
      </c>
      <c r="D94" s="11">
        <v>200</v>
      </c>
      <c r="E94" s="13">
        <v>2.5631900000000001</v>
      </c>
      <c r="F94" s="14">
        <v>162.28</v>
      </c>
      <c r="G94" s="14">
        <f t="shared" si="14"/>
        <v>159.03440000000001</v>
      </c>
      <c r="H94" s="18" t="str">
        <f t="shared" si="12"/>
        <v>200m Quatre Nages</v>
      </c>
      <c r="I94" s="8" t="str">
        <f t="shared" si="13"/>
        <v>Femmes 200m Quatre Nages-8</v>
      </c>
      <c r="J94" s="2"/>
      <c r="K94" s="2"/>
    </row>
    <row r="95" spans="1:11" x14ac:dyDescent="0.2">
      <c r="A95" s="11" t="s">
        <v>55</v>
      </c>
      <c r="B95" s="11">
        <v>8</v>
      </c>
      <c r="C95" s="11" t="s">
        <v>60</v>
      </c>
      <c r="D95" s="11">
        <v>400</v>
      </c>
      <c r="E95" s="13">
        <v>2.5631900000000001</v>
      </c>
      <c r="F95" s="14">
        <v>0</v>
      </c>
      <c r="G95" s="14">
        <f t="shared" si="14"/>
        <v>0</v>
      </c>
      <c r="H95" s="18" t="str">
        <f t="shared" si="12"/>
        <v>400m Quatre Nages</v>
      </c>
      <c r="I95" s="8" t="str">
        <f t="shared" si="13"/>
        <v>Femmes 400m Quatre Nages-8</v>
      </c>
      <c r="J95" s="2"/>
      <c r="K95" s="2"/>
    </row>
    <row r="96" spans="1:11" x14ac:dyDescent="0.2">
      <c r="A96" s="11" t="s">
        <v>55</v>
      </c>
      <c r="B96" s="11">
        <v>9</v>
      </c>
      <c r="C96" s="11" t="s">
        <v>57</v>
      </c>
      <c r="D96" s="11">
        <v>50</v>
      </c>
      <c r="E96" s="13">
        <v>2.6463800000000002</v>
      </c>
      <c r="F96" s="14">
        <v>0</v>
      </c>
      <c r="G96" s="14">
        <f t="shared" si="14"/>
        <v>0</v>
      </c>
      <c r="H96" s="18" t="str">
        <f t="shared" si="12"/>
        <v>50m Brasse</v>
      </c>
      <c r="I96" s="8" t="str">
        <f t="shared" si="13"/>
        <v>Femmes 50m Brasse-9</v>
      </c>
      <c r="J96" s="2"/>
      <c r="K96" s="2"/>
    </row>
    <row r="97" spans="1:11" x14ac:dyDescent="0.2">
      <c r="A97" s="11" t="s">
        <v>55</v>
      </c>
      <c r="B97" s="11">
        <v>9</v>
      </c>
      <c r="C97" s="11" t="s">
        <v>57</v>
      </c>
      <c r="D97" s="11">
        <v>100</v>
      </c>
      <c r="E97" s="13">
        <v>2.6463800000000002</v>
      </c>
      <c r="F97" s="14">
        <v>75.13</v>
      </c>
      <c r="G97" s="14">
        <f t="shared" si="14"/>
        <v>73.627399999999994</v>
      </c>
      <c r="H97" s="18" t="str">
        <f t="shared" si="12"/>
        <v>100m Brasse</v>
      </c>
      <c r="I97" s="8" t="str">
        <f t="shared" si="13"/>
        <v>Femmes 100m Brasse-9</v>
      </c>
      <c r="J97" s="2"/>
      <c r="K97" s="2"/>
    </row>
    <row r="98" spans="1:11" x14ac:dyDescent="0.2">
      <c r="A98" s="11" t="s">
        <v>55</v>
      </c>
      <c r="B98" s="11">
        <v>9</v>
      </c>
      <c r="C98" s="11" t="s">
        <v>57</v>
      </c>
      <c r="D98" s="11">
        <v>200</v>
      </c>
      <c r="E98" s="13">
        <v>2.6463800000000002</v>
      </c>
      <c r="F98" s="14">
        <v>0</v>
      </c>
      <c r="G98" s="14">
        <f t="shared" si="14"/>
        <v>0</v>
      </c>
      <c r="H98" s="18" t="str">
        <f t="shared" si="12"/>
        <v>200m Brasse</v>
      </c>
      <c r="I98" s="8" t="str">
        <f t="shared" si="13"/>
        <v>Femmes 200m Brasse-9</v>
      </c>
      <c r="J98" s="2"/>
      <c r="K98" s="2"/>
    </row>
    <row r="99" spans="1:11" x14ac:dyDescent="0.2">
      <c r="A99" s="11" t="s">
        <v>55</v>
      </c>
      <c r="B99" s="11">
        <v>9</v>
      </c>
      <c r="C99" s="11" t="s">
        <v>56</v>
      </c>
      <c r="D99" s="11">
        <v>50</v>
      </c>
      <c r="E99" s="13">
        <v>2.6463800000000002</v>
      </c>
      <c r="F99" s="14">
        <v>0</v>
      </c>
      <c r="G99" s="14">
        <f t="shared" si="14"/>
        <v>0</v>
      </c>
      <c r="H99" s="18" t="str">
        <f t="shared" si="12"/>
        <v>50m Dos</v>
      </c>
      <c r="I99" s="8" t="str">
        <f t="shared" si="13"/>
        <v>Femmes 50m Dos-9</v>
      </c>
      <c r="J99" s="2"/>
      <c r="K99" s="2"/>
    </row>
    <row r="100" spans="1:11" x14ac:dyDescent="0.2">
      <c r="A100" s="11" t="s">
        <v>55</v>
      </c>
      <c r="B100" s="11">
        <v>9</v>
      </c>
      <c r="C100" s="11" t="s">
        <v>56</v>
      </c>
      <c r="D100" s="11">
        <v>100</v>
      </c>
      <c r="E100" s="13">
        <v>2.6463800000000002</v>
      </c>
      <c r="F100" s="14">
        <v>69.22</v>
      </c>
      <c r="G100" s="14">
        <f t="shared" si="14"/>
        <v>67.835599999999999</v>
      </c>
      <c r="H100" s="18" t="str">
        <f t="shared" si="12"/>
        <v>100m Dos</v>
      </c>
      <c r="I100" s="8" t="str">
        <f t="shared" si="13"/>
        <v>Femmes 100m Dos-9</v>
      </c>
      <c r="J100" s="2"/>
      <c r="K100" s="2"/>
    </row>
    <row r="101" spans="1:11" x14ac:dyDescent="0.2">
      <c r="A101" s="11" t="s">
        <v>55</v>
      </c>
      <c r="B101" s="11">
        <v>9</v>
      </c>
      <c r="C101" s="11" t="s">
        <v>56</v>
      </c>
      <c r="D101" s="11">
        <v>200</v>
      </c>
      <c r="E101" s="13">
        <v>2.6463800000000002</v>
      </c>
      <c r="F101" s="14">
        <v>0</v>
      </c>
      <c r="G101" s="14">
        <f t="shared" si="14"/>
        <v>0</v>
      </c>
      <c r="H101" s="18" t="str">
        <f t="shared" si="12"/>
        <v>200m Dos</v>
      </c>
      <c r="I101" s="8" t="str">
        <f t="shared" si="13"/>
        <v>Femmes 200m Dos-9</v>
      </c>
      <c r="J101" s="2"/>
      <c r="K101" s="2"/>
    </row>
    <row r="102" spans="1:11" x14ac:dyDescent="0.2">
      <c r="A102" s="11" t="s">
        <v>55</v>
      </c>
      <c r="B102" s="11">
        <v>9</v>
      </c>
      <c r="C102" s="11" t="s">
        <v>58</v>
      </c>
      <c r="D102" s="11">
        <v>50</v>
      </c>
      <c r="E102" s="13">
        <v>2.6463800000000002</v>
      </c>
      <c r="F102" s="14">
        <v>28.92</v>
      </c>
      <c r="G102" s="14">
        <f t="shared" si="14"/>
        <v>28.3416</v>
      </c>
      <c r="H102" s="18" t="str">
        <f t="shared" si="12"/>
        <v>50m Libre</v>
      </c>
      <c r="I102" s="8" t="str">
        <f t="shared" si="13"/>
        <v>Femmes 50m Libre-9</v>
      </c>
      <c r="J102" s="2"/>
      <c r="K102" s="2"/>
    </row>
    <row r="103" spans="1:11" x14ac:dyDescent="0.2">
      <c r="A103" s="11" t="s">
        <v>55</v>
      </c>
      <c r="B103" s="11">
        <v>9</v>
      </c>
      <c r="C103" s="11" t="s">
        <v>58</v>
      </c>
      <c r="D103" s="11">
        <v>100</v>
      </c>
      <c r="E103" s="13">
        <v>2.6463800000000002</v>
      </c>
      <c r="F103" s="14">
        <v>62.74</v>
      </c>
      <c r="G103" s="14">
        <f t="shared" si="14"/>
        <v>61.485199999999999</v>
      </c>
      <c r="H103" s="18" t="str">
        <f t="shared" si="12"/>
        <v>100m Libre</v>
      </c>
      <c r="I103" s="8" t="str">
        <f t="shared" si="13"/>
        <v>Femmes 100m Libre-9</v>
      </c>
      <c r="J103" s="2"/>
      <c r="K103" s="2"/>
    </row>
    <row r="104" spans="1:11" x14ac:dyDescent="0.2">
      <c r="A104" s="11" t="s">
        <v>55</v>
      </c>
      <c r="B104" s="11">
        <v>9</v>
      </c>
      <c r="C104" s="11" t="s">
        <v>58</v>
      </c>
      <c r="D104" s="11">
        <v>200</v>
      </c>
      <c r="E104" s="13">
        <v>2.6463800000000002</v>
      </c>
      <c r="F104" s="14">
        <v>0</v>
      </c>
      <c r="G104" s="14">
        <f t="shared" si="14"/>
        <v>0</v>
      </c>
      <c r="H104" s="18" t="str">
        <f t="shared" si="12"/>
        <v>200m Libre</v>
      </c>
      <c r="I104" s="8" t="str">
        <f t="shared" si="13"/>
        <v>Femmes 200m Libre-9</v>
      </c>
      <c r="J104" s="2"/>
      <c r="K104" s="2"/>
    </row>
    <row r="105" spans="1:11" x14ac:dyDescent="0.2">
      <c r="A105" s="11" t="s">
        <v>55</v>
      </c>
      <c r="B105" s="11">
        <v>9</v>
      </c>
      <c r="C105" s="11" t="s">
        <v>58</v>
      </c>
      <c r="D105" s="11">
        <v>400</v>
      </c>
      <c r="E105" s="13">
        <v>2.6463800000000002</v>
      </c>
      <c r="F105" s="14">
        <v>283.20999999999998</v>
      </c>
      <c r="G105" s="14">
        <f t="shared" si="14"/>
        <v>277.54579999999999</v>
      </c>
      <c r="H105" s="18" t="str">
        <f t="shared" si="12"/>
        <v>400m Libre</v>
      </c>
      <c r="I105" s="8" t="str">
        <f t="shared" si="13"/>
        <v>Femmes 400m Libre-9</v>
      </c>
      <c r="J105" s="2"/>
      <c r="K105" s="2"/>
    </row>
    <row r="106" spans="1:11" x14ac:dyDescent="0.2">
      <c r="A106" s="11" t="s">
        <v>55</v>
      </c>
      <c r="B106" s="11">
        <v>9</v>
      </c>
      <c r="C106" s="11" t="s">
        <v>58</v>
      </c>
      <c r="D106" s="11">
        <v>800</v>
      </c>
      <c r="E106" s="13">
        <v>2.6463800000000002</v>
      </c>
      <c r="F106" s="14">
        <v>0</v>
      </c>
      <c r="G106" s="14">
        <f t="shared" si="14"/>
        <v>0</v>
      </c>
      <c r="H106" s="18" t="str">
        <f t="shared" si="12"/>
        <v>800m Libre</v>
      </c>
      <c r="I106" s="8" t="str">
        <f t="shared" si="13"/>
        <v>Femmes 800m Libre-9</v>
      </c>
      <c r="J106" s="2"/>
      <c r="K106" s="2"/>
    </row>
    <row r="107" spans="1:11" x14ac:dyDescent="0.2">
      <c r="A107" s="11" t="s">
        <v>55</v>
      </c>
      <c r="B107" s="11">
        <v>9</v>
      </c>
      <c r="C107" s="11" t="s">
        <v>58</v>
      </c>
      <c r="D107" s="11">
        <v>1500</v>
      </c>
      <c r="E107" s="13">
        <v>2.6463800000000002</v>
      </c>
      <c r="F107" s="14">
        <v>0</v>
      </c>
      <c r="G107" s="14">
        <f t="shared" si="14"/>
        <v>0</v>
      </c>
      <c r="H107" s="18" t="str">
        <f t="shared" si="12"/>
        <v>1500m Libre</v>
      </c>
      <c r="I107" s="8" t="str">
        <f t="shared" si="13"/>
        <v>Femmes 1500m Libre-9</v>
      </c>
      <c r="J107" s="2"/>
      <c r="K107" s="2"/>
    </row>
    <row r="108" spans="1:11" x14ac:dyDescent="0.2">
      <c r="A108" s="11" t="s">
        <v>55</v>
      </c>
      <c r="B108" s="11">
        <v>9</v>
      </c>
      <c r="C108" s="11" t="s">
        <v>59</v>
      </c>
      <c r="D108" s="11">
        <v>50</v>
      </c>
      <c r="E108" s="13">
        <v>2.6463800000000002</v>
      </c>
      <c r="F108" s="14">
        <v>0</v>
      </c>
      <c r="G108" s="14">
        <f t="shared" si="14"/>
        <v>0</v>
      </c>
      <c r="H108" s="18" t="str">
        <f t="shared" si="12"/>
        <v>50m Papillon</v>
      </c>
      <c r="I108" s="8" t="str">
        <f t="shared" si="13"/>
        <v>Femmes 50m Papillon-9</v>
      </c>
      <c r="J108" s="2"/>
      <c r="K108" s="2"/>
    </row>
    <row r="109" spans="1:11" x14ac:dyDescent="0.2">
      <c r="A109" s="11" t="s">
        <v>55</v>
      </c>
      <c r="B109" s="11">
        <v>9</v>
      </c>
      <c r="C109" s="11" t="s">
        <v>59</v>
      </c>
      <c r="D109" s="11">
        <v>100</v>
      </c>
      <c r="E109" s="13">
        <v>2.6463800000000002</v>
      </c>
      <c r="F109" s="14">
        <v>69.069999999999993</v>
      </c>
      <c r="G109" s="14">
        <f t="shared" si="14"/>
        <v>67.688599999999994</v>
      </c>
      <c r="H109" s="18" t="str">
        <f t="shared" si="12"/>
        <v>100m Papillon</v>
      </c>
      <c r="I109" s="8" t="str">
        <f t="shared" si="13"/>
        <v>Femmes 100m Papillon-9</v>
      </c>
      <c r="J109" s="2"/>
      <c r="K109" s="2"/>
    </row>
    <row r="110" spans="1:11" x14ac:dyDescent="0.2">
      <c r="A110" s="11" t="s">
        <v>55</v>
      </c>
      <c r="B110" s="11">
        <v>9</v>
      </c>
      <c r="C110" s="11" t="s">
        <v>59</v>
      </c>
      <c r="D110" s="11">
        <v>200</v>
      </c>
      <c r="E110" s="13">
        <v>2.6463800000000002</v>
      </c>
      <c r="F110" s="14">
        <v>0</v>
      </c>
      <c r="G110" s="14">
        <f t="shared" si="14"/>
        <v>0</v>
      </c>
      <c r="H110" s="18" t="str">
        <f t="shared" si="12"/>
        <v>200m Papillon</v>
      </c>
      <c r="I110" s="8" t="str">
        <f t="shared" si="13"/>
        <v>Femmes 200m Papillon-9</v>
      </c>
      <c r="J110" s="2"/>
      <c r="K110" s="2"/>
    </row>
    <row r="111" spans="1:11" x14ac:dyDescent="0.2">
      <c r="A111" s="11" t="s">
        <v>55</v>
      </c>
      <c r="B111" s="11">
        <v>9</v>
      </c>
      <c r="C111" s="11" t="s">
        <v>60</v>
      </c>
      <c r="D111" s="11">
        <v>200</v>
      </c>
      <c r="E111" s="13">
        <v>2.6463800000000002</v>
      </c>
      <c r="F111" s="14">
        <v>156.19</v>
      </c>
      <c r="G111" s="14">
        <f t="shared" si="14"/>
        <v>153.06620000000001</v>
      </c>
      <c r="H111" s="18" t="str">
        <f t="shared" si="12"/>
        <v>200m Quatre Nages</v>
      </c>
      <c r="I111" s="8" t="str">
        <f t="shared" si="13"/>
        <v>Femmes 200m Quatre Nages-9</v>
      </c>
      <c r="J111" s="2"/>
      <c r="K111" s="2"/>
    </row>
    <row r="112" spans="1:11" x14ac:dyDescent="0.2">
      <c r="A112" s="11" t="s">
        <v>55</v>
      </c>
      <c r="B112" s="11">
        <v>9</v>
      </c>
      <c r="C112" s="11" t="s">
        <v>60</v>
      </c>
      <c r="D112" s="11">
        <v>400</v>
      </c>
      <c r="E112" s="13">
        <v>2.6463800000000002</v>
      </c>
      <c r="F112" s="14">
        <v>0</v>
      </c>
      <c r="G112" s="14">
        <f t="shared" si="14"/>
        <v>0</v>
      </c>
      <c r="H112" s="18" t="str">
        <f t="shared" si="12"/>
        <v>400m Quatre Nages</v>
      </c>
      <c r="I112" s="8" t="str">
        <f t="shared" si="13"/>
        <v>Femmes 400m Quatre Nages-9</v>
      </c>
      <c r="J112" s="2"/>
      <c r="K112" s="2"/>
    </row>
    <row r="113" spans="1:11" x14ac:dyDescent="0.2">
      <c r="A113" s="11" t="s">
        <v>55</v>
      </c>
      <c r="B113" s="11">
        <v>10</v>
      </c>
      <c r="C113" s="11" t="s">
        <v>56</v>
      </c>
      <c r="D113" s="11">
        <v>50</v>
      </c>
      <c r="E113" s="13">
        <v>2.7295699999999998</v>
      </c>
      <c r="F113" s="14">
        <v>0</v>
      </c>
      <c r="G113" s="14">
        <f t="shared" si="14"/>
        <v>0</v>
      </c>
      <c r="H113" s="18" t="str">
        <f t="shared" si="12"/>
        <v>50m Dos</v>
      </c>
      <c r="I113" s="8" t="str">
        <f t="shared" si="13"/>
        <v>Femmes 50m Dos-10</v>
      </c>
      <c r="J113" s="2"/>
      <c r="K113" s="2"/>
    </row>
    <row r="114" spans="1:11" x14ac:dyDescent="0.2">
      <c r="A114" s="11" t="s">
        <v>55</v>
      </c>
      <c r="B114" s="11">
        <v>10</v>
      </c>
      <c r="C114" s="11" t="s">
        <v>56</v>
      </c>
      <c r="D114" s="11">
        <v>100</v>
      </c>
      <c r="E114" s="13">
        <v>2.7295699999999998</v>
      </c>
      <c r="F114" s="14">
        <v>67.849999999999994</v>
      </c>
      <c r="G114" s="14">
        <f t="shared" si="14"/>
        <v>66.492999999999995</v>
      </c>
      <c r="H114" s="18" t="str">
        <f t="shared" si="12"/>
        <v>100m Dos</v>
      </c>
      <c r="I114" s="8" t="str">
        <f t="shared" si="13"/>
        <v>Femmes 100m Dos-10</v>
      </c>
      <c r="J114" s="2"/>
      <c r="K114" s="2"/>
    </row>
    <row r="115" spans="1:11" x14ac:dyDescent="0.2">
      <c r="A115" s="11" t="s">
        <v>55</v>
      </c>
      <c r="B115" s="11">
        <v>10</v>
      </c>
      <c r="C115" s="11" t="s">
        <v>56</v>
      </c>
      <c r="D115" s="11">
        <v>200</v>
      </c>
      <c r="E115" s="13">
        <v>2.7295699999999998</v>
      </c>
      <c r="F115" s="14">
        <v>0</v>
      </c>
      <c r="G115" s="14">
        <f t="shared" si="14"/>
        <v>0</v>
      </c>
      <c r="H115" s="18" t="str">
        <f t="shared" si="12"/>
        <v>200m Dos</v>
      </c>
      <c r="I115" s="8" t="str">
        <f t="shared" si="13"/>
        <v>Femmes 200m Dos-10</v>
      </c>
      <c r="J115" s="2"/>
      <c r="K115" s="2"/>
    </row>
    <row r="116" spans="1:11" x14ac:dyDescent="0.2">
      <c r="A116" s="11" t="s">
        <v>55</v>
      </c>
      <c r="B116" s="11">
        <v>10</v>
      </c>
      <c r="C116" s="11" t="s">
        <v>58</v>
      </c>
      <c r="D116" s="11">
        <v>50</v>
      </c>
      <c r="E116" s="13">
        <v>2.7295699999999998</v>
      </c>
      <c r="F116" s="14">
        <v>27.78</v>
      </c>
      <c r="G116" s="14">
        <f t="shared" si="14"/>
        <v>27.224399999999999</v>
      </c>
      <c r="H116" s="18" t="str">
        <f t="shared" si="12"/>
        <v>50m Libre</v>
      </c>
      <c r="I116" s="8" t="str">
        <f t="shared" si="13"/>
        <v>Femmes 50m Libre-10</v>
      </c>
      <c r="J116" s="2"/>
      <c r="K116" s="2"/>
    </row>
    <row r="117" spans="1:11" x14ac:dyDescent="0.2">
      <c r="A117" s="11" t="s">
        <v>55</v>
      </c>
      <c r="B117" s="11">
        <v>10</v>
      </c>
      <c r="C117" s="11" t="s">
        <v>58</v>
      </c>
      <c r="D117" s="11">
        <v>100</v>
      </c>
      <c r="E117" s="13">
        <v>2.7295699999999998</v>
      </c>
      <c r="F117" s="14">
        <v>59.61</v>
      </c>
      <c r="G117" s="14">
        <f t="shared" si="14"/>
        <v>58.4178</v>
      </c>
      <c r="H117" s="18" t="str">
        <f t="shared" si="12"/>
        <v>100m Libre</v>
      </c>
      <c r="I117" s="8" t="str">
        <f t="shared" si="13"/>
        <v>Femmes 100m Libre-10</v>
      </c>
      <c r="J117" s="2"/>
      <c r="K117" s="2"/>
    </row>
    <row r="118" spans="1:11" x14ac:dyDescent="0.2">
      <c r="A118" s="11" t="s">
        <v>55</v>
      </c>
      <c r="B118" s="11">
        <v>10</v>
      </c>
      <c r="C118" s="11" t="s">
        <v>58</v>
      </c>
      <c r="D118" s="11">
        <v>200</v>
      </c>
      <c r="E118" s="13">
        <v>2.7295699999999998</v>
      </c>
      <c r="F118" s="14">
        <v>0</v>
      </c>
      <c r="G118" s="14">
        <f t="shared" si="14"/>
        <v>0</v>
      </c>
      <c r="H118" s="18" t="str">
        <f t="shared" si="12"/>
        <v>200m Libre</v>
      </c>
      <c r="I118" s="8" t="str">
        <f t="shared" si="13"/>
        <v>Femmes 200m Libre-10</v>
      </c>
      <c r="J118" s="2"/>
      <c r="K118" s="2"/>
    </row>
    <row r="119" spans="1:11" x14ac:dyDescent="0.2">
      <c r="A119" s="11" t="s">
        <v>55</v>
      </c>
      <c r="B119" s="11">
        <v>10</v>
      </c>
      <c r="C119" s="11" t="s">
        <v>58</v>
      </c>
      <c r="D119" s="11">
        <v>400</v>
      </c>
      <c r="E119" s="13">
        <v>2.7295699999999998</v>
      </c>
      <c r="F119" s="14">
        <v>273.69</v>
      </c>
      <c r="G119" s="14">
        <f t="shared" si="14"/>
        <v>268.21620000000001</v>
      </c>
      <c r="H119" s="18" t="str">
        <f t="shared" si="12"/>
        <v>400m Libre</v>
      </c>
      <c r="I119" s="8" t="str">
        <f t="shared" si="13"/>
        <v>Femmes 400m Libre-10</v>
      </c>
      <c r="J119" s="2"/>
      <c r="K119" s="2"/>
    </row>
    <row r="120" spans="1:11" x14ac:dyDescent="0.2">
      <c r="A120" s="11" t="s">
        <v>55</v>
      </c>
      <c r="B120" s="11">
        <v>10</v>
      </c>
      <c r="C120" s="11" t="s">
        <v>58</v>
      </c>
      <c r="D120" s="11">
        <v>800</v>
      </c>
      <c r="E120" s="13">
        <v>2.7295699999999998</v>
      </c>
      <c r="F120" s="14">
        <v>0</v>
      </c>
      <c r="G120" s="14">
        <f t="shared" si="14"/>
        <v>0</v>
      </c>
      <c r="H120" s="18" t="str">
        <f t="shared" si="12"/>
        <v>800m Libre</v>
      </c>
      <c r="I120" s="8" t="str">
        <f t="shared" si="13"/>
        <v>Femmes 800m Libre-10</v>
      </c>
      <c r="J120" s="2"/>
      <c r="K120" s="2"/>
    </row>
    <row r="121" spans="1:11" x14ac:dyDescent="0.2">
      <c r="A121" s="11" t="s">
        <v>55</v>
      </c>
      <c r="B121" s="11">
        <v>10</v>
      </c>
      <c r="C121" s="11" t="s">
        <v>58</v>
      </c>
      <c r="D121" s="11">
        <v>1500</v>
      </c>
      <c r="E121" s="13">
        <v>2.7295699999999998</v>
      </c>
      <c r="F121" s="14">
        <v>0</v>
      </c>
      <c r="G121" s="14">
        <f t="shared" si="14"/>
        <v>0</v>
      </c>
      <c r="H121" s="18" t="str">
        <f t="shared" si="12"/>
        <v>1500m Libre</v>
      </c>
      <c r="I121" s="8" t="str">
        <f t="shared" si="13"/>
        <v>Femmes 1500m Libre-10</v>
      </c>
      <c r="J121" s="2"/>
      <c r="K121" s="2"/>
    </row>
    <row r="122" spans="1:11" x14ac:dyDescent="0.2">
      <c r="A122" s="11" t="s">
        <v>55</v>
      </c>
      <c r="B122" s="11">
        <v>10</v>
      </c>
      <c r="C122" s="11" t="s">
        <v>59</v>
      </c>
      <c r="D122" s="11">
        <v>50</v>
      </c>
      <c r="E122" s="13">
        <v>2.7295699999999998</v>
      </c>
      <c r="F122" s="14">
        <v>0</v>
      </c>
      <c r="G122" s="14">
        <f t="shared" si="14"/>
        <v>0</v>
      </c>
      <c r="H122" s="18" t="str">
        <f t="shared" si="12"/>
        <v>50m Papillon</v>
      </c>
      <c r="I122" s="8" t="str">
        <f t="shared" si="13"/>
        <v>Femmes 50m Papillon-10</v>
      </c>
      <c r="J122" s="2"/>
      <c r="K122" s="2"/>
    </row>
    <row r="123" spans="1:11" x14ac:dyDescent="0.2">
      <c r="A123" s="11" t="s">
        <v>55</v>
      </c>
      <c r="B123" s="11">
        <v>10</v>
      </c>
      <c r="C123" s="11" t="s">
        <v>59</v>
      </c>
      <c r="D123" s="11">
        <v>100</v>
      </c>
      <c r="E123" s="13">
        <v>2.7295699999999998</v>
      </c>
      <c r="F123" s="14">
        <v>65.790000000000006</v>
      </c>
      <c r="G123" s="14">
        <f t="shared" si="14"/>
        <v>64.47420000000001</v>
      </c>
      <c r="H123" s="18" t="str">
        <f t="shared" si="12"/>
        <v>100m Papillon</v>
      </c>
      <c r="I123" s="8" t="str">
        <f t="shared" si="13"/>
        <v>Femmes 100m Papillon-10</v>
      </c>
      <c r="J123" s="2"/>
      <c r="K123" s="2"/>
    </row>
    <row r="124" spans="1:11" x14ac:dyDescent="0.2">
      <c r="A124" s="11" t="s">
        <v>55</v>
      </c>
      <c r="B124" s="11">
        <v>10</v>
      </c>
      <c r="C124" s="11" t="s">
        <v>59</v>
      </c>
      <c r="D124" s="11">
        <v>200</v>
      </c>
      <c r="E124" s="13">
        <v>2.7295699999999998</v>
      </c>
      <c r="F124" s="14">
        <v>0</v>
      </c>
      <c r="G124" s="14">
        <f t="shared" si="14"/>
        <v>0</v>
      </c>
      <c r="H124" s="18" t="str">
        <f t="shared" si="12"/>
        <v>200m Papillon</v>
      </c>
      <c r="I124" s="8" t="str">
        <f t="shared" si="13"/>
        <v>Femmes 200m Papillon-10</v>
      </c>
      <c r="J124" s="2"/>
      <c r="K124" s="2"/>
    </row>
    <row r="125" spans="1:11" x14ac:dyDescent="0.2">
      <c r="A125" s="11" t="s">
        <v>55</v>
      </c>
      <c r="B125" s="11">
        <v>10</v>
      </c>
      <c r="C125" s="11" t="s">
        <v>60</v>
      </c>
      <c r="D125" s="11">
        <v>200</v>
      </c>
      <c r="E125" s="13">
        <v>2.7295699999999998</v>
      </c>
      <c r="F125" s="14">
        <v>148.37</v>
      </c>
      <c r="G125" s="14">
        <f t="shared" si="14"/>
        <v>145.40260000000001</v>
      </c>
      <c r="H125" s="18" t="str">
        <f t="shared" si="12"/>
        <v>200m Quatre Nages</v>
      </c>
      <c r="I125" s="8" t="str">
        <f t="shared" si="13"/>
        <v>Femmes 200m Quatre Nages-10</v>
      </c>
      <c r="J125" s="2"/>
      <c r="K125" s="2"/>
    </row>
    <row r="126" spans="1:11" x14ac:dyDescent="0.2">
      <c r="A126" s="11" t="s">
        <v>55</v>
      </c>
      <c r="B126" s="11">
        <v>10</v>
      </c>
      <c r="C126" s="11" t="s">
        <v>60</v>
      </c>
      <c r="D126" s="11">
        <v>400</v>
      </c>
      <c r="E126" s="13">
        <v>2.7295699999999998</v>
      </c>
      <c r="F126" s="14">
        <v>0</v>
      </c>
      <c r="G126" s="14">
        <f t="shared" si="14"/>
        <v>0</v>
      </c>
      <c r="H126" s="18" t="str">
        <f t="shared" si="12"/>
        <v>400m Quatre Nages</v>
      </c>
      <c r="I126" s="8" t="str">
        <f t="shared" si="13"/>
        <v>Femmes 400m Quatre Nages-10</v>
      </c>
      <c r="J126" s="2"/>
      <c r="K126" s="2"/>
    </row>
    <row r="127" spans="1:11" x14ac:dyDescent="0.2">
      <c r="A127" s="11" t="s">
        <v>55</v>
      </c>
      <c r="B127" s="11">
        <v>11</v>
      </c>
      <c r="C127" s="11" t="s">
        <v>57</v>
      </c>
      <c r="D127" s="11">
        <v>50</v>
      </c>
      <c r="E127" s="13">
        <v>2.5960100000000002</v>
      </c>
      <c r="F127" s="14">
        <v>0</v>
      </c>
      <c r="G127" s="14">
        <f t="shared" ref="G127:G142" si="15">F127*1.02</f>
        <v>0</v>
      </c>
      <c r="H127" s="18" t="str">
        <f t="shared" si="12"/>
        <v>50m Brasse</v>
      </c>
      <c r="I127" s="8" t="str">
        <f t="shared" si="13"/>
        <v>Femmes 50m Brasse-11</v>
      </c>
      <c r="J127" s="2"/>
      <c r="K127" s="2"/>
    </row>
    <row r="128" spans="1:11" x14ac:dyDescent="0.2">
      <c r="A128" s="11" t="s">
        <v>55</v>
      </c>
      <c r="B128" s="11">
        <v>11</v>
      </c>
      <c r="C128" s="11" t="s">
        <v>57</v>
      </c>
      <c r="D128" s="11">
        <v>100</v>
      </c>
      <c r="E128" s="13">
        <v>2.5960100000000002</v>
      </c>
      <c r="F128" s="14">
        <v>85.38</v>
      </c>
      <c r="G128" s="14">
        <f t="shared" si="15"/>
        <v>87.087599999999995</v>
      </c>
      <c r="H128" s="18" t="str">
        <f t="shared" si="12"/>
        <v>100m Brasse</v>
      </c>
      <c r="I128" s="8" t="str">
        <f t="shared" si="13"/>
        <v>Femmes 100m Brasse-11</v>
      </c>
      <c r="J128" s="2"/>
      <c r="K128" s="2"/>
    </row>
    <row r="129" spans="1:11" x14ac:dyDescent="0.2">
      <c r="A129" s="11" t="s">
        <v>55</v>
      </c>
      <c r="B129" s="11">
        <v>11</v>
      </c>
      <c r="C129" s="11" t="s">
        <v>57</v>
      </c>
      <c r="D129" s="11">
        <v>200</v>
      </c>
      <c r="E129" s="13">
        <v>2.5960100000000002</v>
      </c>
      <c r="F129" s="14">
        <v>0</v>
      </c>
      <c r="G129" s="14">
        <f t="shared" si="15"/>
        <v>0</v>
      </c>
      <c r="H129" s="18" t="str">
        <f t="shared" si="12"/>
        <v>200m Brasse</v>
      </c>
      <c r="I129" s="8" t="str">
        <f t="shared" si="13"/>
        <v>Femmes 200m Brasse-11</v>
      </c>
      <c r="J129" s="2"/>
      <c r="K129" s="2"/>
    </row>
    <row r="130" spans="1:11" x14ac:dyDescent="0.2">
      <c r="A130" s="11" t="s">
        <v>55</v>
      </c>
      <c r="B130" s="11">
        <v>11</v>
      </c>
      <c r="C130" s="11" t="s">
        <v>56</v>
      </c>
      <c r="D130" s="11">
        <v>50</v>
      </c>
      <c r="E130" s="13">
        <v>2.5960100000000002</v>
      </c>
      <c r="F130" s="14">
        <v>0</v>
      </c>
      <c r="G130" s="14">
        <f t="shared" si="15"/>
        <v>0</v>
      </c>
      <c r="H130" s="18" t="str">
        <f t="shared" ref="H130:H193" si="16">D130&amp;"m "&amp;C130</f>
        <v>50m Dos</v>
      </c>
      <c r="I130" s="8" t="str">
        <f t="shared" si="13"/>
        <v>Femmes 50m Dos-11</v>
      </c>
      <c r="J130" s="2"/>
      <c r="K130" s="2"/>
    </row>
    <row r="131" spans="1:11" x14ac:dyDescent="0.2">
      <c r="A131" s="11" t="s">
        <v>55</v>
      </c>
      <c r="B131" s="11">
        <v>11</v>
      </c>
      <c r="C131" s="11" t="s">
        <v>56</v>
      </c>
      <c r="D131" s="11">
        <v>100</v>
      </c>
      <c r="E131" s="13">
        <v>2.5960100000000002</v>
      </c>
      <c r="F131" s="14">
        <v>80.209999999999994</v>
      </c>
      <c r="G131" s="14">
        <f t="shared" si="15"/>
        <v>81.8142</v>
      </c>
      <c r="H131" s="18" t="str">
        <f t="shared" si="16"/>
        <v>100m Dos</v>
      </c>
      <c r="I131" s="8" t="str">
        <f t="shared" ref="I131:I194" si="17">A131&amp;" "&amp;H131&amp;"-"&amp;B131</f>
        <v>Femmes 100m Dos-11</v>
      </c>
      <c r="J131" s="2"/>
      <c r="K131" s="2"/>
    </row>
    <row r="132" spans="1:11" x14ac:dyDescent="0.2">
      <c r="A132" s="11" t="s">
        <v>55</v>
      </c>
      <c r="B132" s="11">
        <v>11</v>
      </c>
      <c r="C132" s="11" t="s">
        <v>56</v>
      </c>
      <c r="D132" s="11">
        <v>200</v>
      </c>
      <c r="E132" s="13">
        <v>2.5960100000000002</v>
      </c>
      <c r="F132" s="14">
        <v>0</v>
      </c>
      <c r="G132" s="14">
        <f t="shared" si="15"/>
        <v>0</v>
      </c>
      <c r="H132" s="18" t="str">
        <f t="shared" si="16"/>
        <v>200m Dos</v>
      </c>
      <c r="I132" s="8" t="str">
        <f t="shared" si="17"/>
        <v>Femmes 200m Dos-11</v>
      </c>
      <c r="J132" s="2"/>
      <c r="K132" s="2"/>
    </row>
    <row r="133" spans="1:11" x14ac:dyDescent="0.2">
      <c r="A133" s="11" t="s">
        <v>55</v>
      </c>
      <c r="B133" s="11">
        <v>11</v>
      </c>
      <c r="C133" s="11" t="s">
        <v>58</v>
      </c>
      <c r="D133" s="11">
        <v>50</v>
      </c>
      <c r="E133" s="13">
        <v>2.5960100000000002</v>
      </c>
      <c r="F133" s="14">
        <v>30.78</v>
      </c>
      <c r="G133" s="14">
        <f t="shared" si="15"/>
        <v>31.395600000000002</v>
      </c>
      <c r="H133" s="18" t="str">
        <f t="shared" si="16"/>
        <v>50m Libre</v>
      </c>
      <c r="I133" s="8" t="str">
        <f t="shared" si="17"/>
        <v>Femmes 50m Libre-11</v>
      </c>
      <c r="J133" s="2"/>
      <c r="K133" s="2"/>
    </row>
    <row r="134" spans="1:11" x14ac:dyDescent="0.2">
      <c r="A134" s="11" t="s">
        <v>55</v>
      </c>
      <c r="B134" s="11">
        <v>11</v>
      </c>
      <c r="C134" s="11" t="s">
        <v>58</v>
      </c>
      <c r="D134" s="11">
        <v>100</v>
      </c>
      <c r="E134" s="13">
        <v>2.5960100000000002</v>
      </c>
      <c r="F134" s="14">
        <v>67.62</v>
      </c>
      <c r="G134" s="14">
        <f t="shared" si="15"/>
        <v>68.972400000000007</v>
      </c>
      <c r="H134" s="18" t="str">
        <f t="shared" si="16"/>
        <v>100m Libre</v>
      </c>
      <c r="I134" s="8" t="str">
        <f t="shared" si="17"/>
        <v>Femmes 100m Libre-11</v>
      </c>
      <c r="J134" s="2"/>
      <c r="K134" s="2"/>
    </row>
    <row r="135" spans="1:11" x14ac:dyDescent="0.2">
      <c r="A135" s="11" t="s">
        <v>55</v>
      </c>
      <c r="B135" s="11">
        <v>11</v>
      </c>
      <c r="C135" s="11" t="s">
        <v>58</v>
      </c>
      <c r="D135" s="11">
        <v>200</v>
      </c>
      <c r="E135" s="13">
        <v>2.5960100000000002</v>
      </c>
      <c r="F135" s="14">
        <v>0</v>
      </c>
      <c r="G135" s="14">
        <f t="shared" si="15"/>
        <v>0</v>
      </c>
      <c r="H135" s="18" t="str">
        <f t="shared" si="16"/>
        <v>200m Libre</v>
      </c>
      <c r="I135" s="8" t="str">
        <f t="shared" si="17"/>
        <v>Femmes 200m Libre-11</v>
      </c>
      <c r="J135" s="2"/>
      <c r="K135" s="2"/>
    </row>
    <row r="136" spans="1:11" x14ac:dyDescent="0.2">
      <c r="A136" s="11" t="s">
        <v>55</v>
      </c>
      <c r="B136" s="11">
        <v>11</v>
      </c>
      <c r="C136" s="11" t="s">
        <v>58</v>
      </c>
      <c r="D136" s="11">
        <v>400</v>
      </c>
      <c r="E136" s="13">
        <v>2.5960100000000002</v>
      </c>
      <c r="F136" s="14">
        <v>316.22000000000003</v>
      </c>
      <c r="G136" s="14">
        <f t="shared" si="15"/>
        <v>322.54440000000005</v>
      </c>
      <c r="H136" s="18" t="str">
        <f t="shared" si="16"/>
        <v>400m Libre</v>
      </c>
      <c r="I136" s="8" t="str">
        <f t="shared" si="17"/>
        <v>Femmes 400m Libre-11</v>
      </c>
      <c r="J136" s="2"/>
      <c r="K136" s="2"/>
    </row>
    <row r="137" spans="1:11" x14ac:dyDescent="0.2">
      <c r="A137" s="11" t="s">
        <v>55</v>
      </c>
      <c r="B137" s="11">
        <v>11</v>
      </c>
      <c r="C137" s="11" t="s">
        <v>58</v>
      </c>
      <c r="D137" s="11">
        <v>800</v>
      </c>
      <c r="E137" s="13">
        <v>2.5960100000000002</v>
      </c>
      <c r="F137" s="14">
        <v>0</v>
      </c>
      <c r="G137" s="14">
        <f t="shared" si="15"/>
        <v>0</v>
      </c>
      <c r="H137" s="18" t="str">
        <f t="shared" si="16"/>
        <v>800m Libre</v>
      </c>
      <c r="I137" s="8" t="str">
        <f t="shared" si="17"/>
        <v>Femmes 800m Libre-11</v>
      </c>
      <c r="J137" s="2"/>
      <c r="K137" s="2"/>
    </row>
    <row r="138" spans="1:11" x14ac:dyDescent="0.2">
      <c r="A138" s="11" t="s">
        <v>55</v>
      </c>
      <c r="B138" s="11">
        <v>11</v>
      </c>
      <c r="C138" s="11" t="s">
        <v>58</v>
      </c>
      <c r="D138" s="11">
        <v>1500</v>
      </c>
      <c r="E138" s="13">
        <v>2.5960100000000002</v>
      </c>
      <c r="F138" s="14">
        <v>0</v>
      </c>
      <c r="G138" s="14">
        <f t="shared" si="15"/>
        <v>0</v>
      </c>
      <c r="H138" s="18" t="str">
        <f t="shared" si="16"/>
        <v>1500m Libre</v>
      </c>
      <c r="I138" s="8" t="str">
        <f t="shared" si="17"/>
        <v>Femmes 1500m Libre-11</v>
      </c>
      <c r="J138" s="2"/>
      <c r="K138" s="2"/>
    </row>
    <row r="139" spans="1:11" x14ac:dyDescent="0.2">
      <c r="A139" s="11" t="s">
        <v>55</v>
      </c>
      <c r="B139" s="11">
        <v>11</v>
      </c>
      <c r="C139" s="11" t="s">
        <v>59</v>
      </c>
      <c r="D139" s="11">
        <v>50</v>
      </c>
      <c r="E139" s="13">
        <v>2.5960100000000002</v>
      </c>
      <c r="F139" s="14">
        <v>0</v>
      </c>
      <c r="G139" s="14">
        <f t="shared" si="15"/>
        <v>0</v>
      </c>
      <c r="H139" s="18" t="str">
        <f t="shared" si="16"/>
        <v>50m Papillon</v>
      </c>
      <c r="I139" s="8" t="str">
        <f t="shared" si="17"/>
        <v>Femmes 50m Papillon-11</v>
      </c>
      <c r="J139" s="2"/>
      <c r="K139" s="2"/>
    </row>
    <row r="140" spans="1:11" x14ac:dyDescent="0.2">
      <c r="A140" s="11" t="s">
        <v>55</v>
      </c>
      <c r="B140" s="11">
        <v>11</v>
      </c>
      <c r="C140" s="11" t="s">
        <v>59</v>
      </c>
      <c r="D140" s="11">
        <v>100</v>
      </c>
      <c r="E140" s="13">
        <v>2.5960100000000002</v>
      </c>
      <c r="F140" s="14">
        <v>80.69</v>
      </c>
      <c r="G140" s="14">
        <f t="shared" si="15"/>
        <v>82.303799999999995</v>
      </c>
      <c r="H140" s="18" t="str">
        <f t="shared" si="16"/>
        <v>100m Papillon</v>
      </c>
      <c r="I140" s="8" t="str">
        <f t="shared" si="17"/>
        <v>Femmes 100m Papillon-11</v>
      </c>
      <c r="J140" s="2"/>
      <c r="K140" s="2"/>
    </row>
    <row r="141" spans="1:11" x14ac:dyDescent="0.2">
      <c r="A141" s="11" t="s">
        <v>55</v>
      </c>
      <c r="B141" s="11">
        <v>11</v>
      </c>
      <c r="C141" s="11" t="s">
        <v>60</v>
      </c>
      <c r="D141" s="11">
        <v>200</v>
      </c>
      <c r="E141" s="13">
        <v>2.5960100000000002</v>
      </c>
      <c r="F141" s="14">
        <v>171.01</v>
      </c>
      <c r="G141" s="14">
        <f t="shared" si="15"/>
        <v>174.43019999999999</v>
      </c>
      <c r="H141" s="18" t="str">
        <f t="shared" si="16"/>
        <v>200m Quatre Nages</v>
      </c>
      <c r="I141" s="8" t="str">
        <f t="shared" si="17"/>
        <v>Femmes 200m Quatre Nages-11</v>
      </c>
      <c r="J141" s="2"/>
      <c r="K141" s="2"/>
    </row>
    <row r="142" spans="1:11" x14ac:dyDescent="0.2">
      <c r="A142" s="11" t="s">
        <v>55</v>
      </c>
      <c r="B142" s="11">
        <v>11</v>
      </c>
      <c r="C142" s="11" t="s">
        <v>60</v>
      </c>
      <c r="D142" s="11">
        <v>400</v>
      </c>
      <c r="E142" s="13">
        <v>2.5960100000000002</v>
      </c>
      <c r="F142" s="14">
        <v>0</v>
      </c>
      <c r="G142" s="14">
        <f t="shared" si="15"/>
        <v>0</v>
      </c>
      <c r="H142" s="18" t="str">
        <f t="shared" si="16"/>
        <v>400m Quatre Nages</v>
      </c>
      <c r="I142" s="8" t="str">
        <f t="shared" si="17"/>
        <v>Femmes 400m Quatre Nages-11</v>
      </c>
      <c r="J142" s="2"/>
      <c r="K142" s="2"/>
    </row>
    <row r="143" spans="1:11" x14ac:dyDescent="0.2">
      <c r="A143" s="11" t="s">
        <v>55</v>
      </c>
      <c r="B143" s="11">
        <v>12</v>
      </c>
      <c r="C143" s="11" t="s">
        <v>57</v>
      </c>
      <c r="D143" s="11">
        <v>50</v>
      </c>
      <c r="E143" s="13">
        <v>2.61321</v>
      </c>
      <c r="F143" s="14">
        <v>0</v>
      </c>
      <c r="G143" s="14">
        <f t="shared" ref="G143:G189" si="18">F143*0.98</f>
        <v>0</v>
      </c>
      <c r="H143" s="18" t="str">
        <f t="shared" si="16"/>
        <v>50m Brasse</v>
      </c>
      <c r="I143" s="8" t="str">
        <f t="shared" si="17"/>
        <v>Femmes 50m Brasse-12</v>
      </c>
      <c r="J143" s="2"/>
      <c r="K143" s="2"/>
    </row>
    <row r="144" spans="1:11" x14ac:dyDescent="0.2">
      <c r="A144" s="11" t="s">
        <v>55</v>
      </c>
      <c r="B144" s="11">
        <v>12</v>
      </c>
      <c r="C144" s="11" t="s">
        <v>57</v>
      </c>
      <c r="D144" s="11">
        <v>100</v>
      </c>
      <c r="E144" s="13">
        <v>2.61321</v>
      </c>
      <c r="F144" s="14">
        <v>78.069999999999993</v>
      </c>
      <c r="G144" s="14">
        <f t="shared" si="18"/>
        <v>76.508599999999987</v>
      </c>
      <c r="H144" s="18" t="str">
        <f t="shared" si="16"/>
        <v>100m Brasse</v>
      </c>
      <c r="I144" s="8" t="str">
        <f t="shared" si="17"/>
        <v>Femmes 100m Brasse-12</v>
      </c>
      <c r="J144" s="2"/>
      <c r="K144" s="2"/>
    </row>
    <row r="145" spans="1:11" x14ac:dyDescent="0.2">
      <c r="A145" s="11" t="s">
        <v>55</v>
      </c>
      <c r="B145" s="11">
        <v>12</v>
      </c>
      <c r="C145" s="11" t="s">
        <v>57</v>
      </c>
      <c r="D145" s="11">
        <v>200</v>
      </c>
      <c r="E145" s="13">
        <v>2.61321</v>
      </c>
      <c r="F145" s="14">
        <v>0</v>
      </c>
      <c r="G145" s="14">
        <f t="shared" si="18"/>
        <v>0</v>
      </c>
      <c r="H145" s="18" t="str">
        <f t="shared" si="16"/>
        <v>200m Brasse</v>
      </c>
      <c r="I145" s="8" t="str">
        <f t="shared" si="17"/>
        <v>Femmes 200m Brasse-12</v>
      </c>
      <c r="J145" s="2"/>
      <c r="K145" s="2"/>
    </row>
    <row r="146" spans="1:11" x14ac:dyDescent="0.2">
      <c r="A146" s="11" t="s">
        <v>55</v>
      </c>
      <c r="B146" s="11">
        <v>12</v>
      </c>
      <c r="C146" s="11" t="s">
        <v>56</v>
      </c>
      <c r="D146" s="11">
        <v>50</v>
      </c>
      <c r="E146" s="13">
        <v>2.61321</v>
      </c>
      <c r="F146" s="14">
        <v>0</v>
      </c>
      <c r="G146" s="14">
        <f t="shared" si="18"/>
        <v>0</v>
      </c>
      <c r="H146" s="18" t="str">
        <f t="shared" si="16"/>
        <v>50m Dos</v>
      </c>
      <c r="I146" s="8" t="str">
        <f t="shared" si="17"/>
        <v>Femmes 50m Dos-12</v>
      </c>
      <c r="J146" s="2"/>
      <c r="K146" s="2"/>
    </row>
    <row r="147" spans="1:11" x14ac:dyDescent="0.2">
      <c r="A147" s="11" t="s">
        <v>55</v>
      </c>
      <c r="B147" s="11">
        <v>12</v>
      </c>
      <c r="C147" s="11" t="s">
        <v>56</v>
      </c>
      <c r="D147" s="11">
        <v>100</v>
      </c>
      <c r="E147" s="13">
        <v>2.61321</v>
      </c>
      <c r="F147" s="14">
        <v>67.3</v>
      </c>
      <c r="G147" s="14">
        <f t="shared" si="18"/>
        <v>65.953999999999994</v>
      </c>
      <c r="H147" s="18" t="str">
        <f t="shared" si="16"/>
        <v>100m Dos</v>
      </c>
      <c r="I147" s="8" t="str">
        <f t="shared" si="17"/>
        <v>Femmes 100m Dos-12</v>
      </c>
      <c r="J147" s="2"/>
      <c r="K147" s="2"/>
    </row>
    <row r="148" spans="1:11" x14ac:dyDescent="0.2">
      <c r="A148" s="11" t="s">
        <v>55</v>
      </c>
      <c r="B148" s="11">
        <v>12</v>
      </c>
      <c r="C148" s="11" t="s">
        <v>56</v>
      </c>
      <c r="D148" s="11">
        <v>200</v>
      </c>
      <c r="E148" s="13">
        <v>2.61321</v>
      </c>
      <c r="F148" s="14">
        <v>0</v>
      </c>
      <c r="G148" s="14">
        <f t="shared" si="18"/>
        <v>0</v>
      </c>
      <c r="H148" s="18" t="str">
        <f t="shared" si="16"/>
        <v>200m Dos</v>
      </c>
      <c r="I148" s="8" t="str">
        <f t="shared" si="17"/>
        <v>Femmes 200m Dos-12</v>
      </c>
      <c r="J148" s="2"/>
      <c r="K148" s="2"/>
    </row>
    <row r="149" spans="1:11" x14ac:dyDescent="0.2">
      <c r="A149" s="11" t="s">
        <v>55</v>
      </c>
      <c r="B149" s="11">
        <v>12</v>
      </c>
      <c r="C149" s="11" t="s">
        <v>58</v>
      </c>
      <c r="D149" s="11">
        <v>50</v>
      </c>
      <c r="E149" s="13">
        <v>2.61321</v>
      </c>
      <c r="F149" s="14">
        <v>27.37</v>
      </c>
      <c r="G149" s="14">
        <f t="shared" si="18"/>
        <v>26.822600000000001</v>
      </c>
      <c r="H149" s="18" t="str">
        <f t="shared" si="16"/>
        <v>50m Libre</v>
      </c>
      <c r="I149" s="8" t="str">
        <f t="shared" si="17"/>
        <v>Femmes 50m Libre-12</v>
      </c>
      <c r="J149" s="2"/>
      <c r="K149" s="2"/>
    </row>
    <row r="150" spans="1:11" x14ac:dyDescent="0.2">
      <c r="A150" s="11" t="s">
        <v>55</v>
      </c>
      <c r="B150" s="11">
        <v>12</v>
      </c>
      <c r="C150" s="11" t="s">
        <v>58</v>
      </c>
      <c r="D150" s="11">
        <v>100</v>
      </c>
      <c r="E150" s="13">
        <v>2.61321</v>
      </c>
      <c r="F150" s="14">
        <v>59.49</v>
      </c>
      <c r="G150" s="14">
        <f t="shared" si="18"/>
        <v>58.300200000000004</v>
      </c>
      <c r="H150" s="18" t="str">
        <f t="shared" si="16"/>
        <v>100m Libre</v>
      </c>
      <c r="I150" s="8" t="str">
        <f t="shared" si="17"/>
        <v>Femmes 100m Libre-12</v>
      </c>
      <c r="J150" s="2"/>
      <c r="K150" s="2"/>
    </row>
    <row r="151" spans="1:11" x14ac:dyDescent="0.2">
      <c r="A151" s="11" t="s">
        <v>55</v>
      </c>
      <c r="B151" s="11">
        <v>12</v>
      </c>
      <c r="C151" s="11" t="s">
        <v>58</v>
      </c>
      <c r="D151" s="11">
        <v>200</v>
      </c>
      <c r="E151" s="13">
        <v>2.61321</v>
      </c>
      <c r="F151" s="14">
        <v>0</v>
      </c>
      <c r="G151" s="14">
        <f t="shared" si="18"/>
        <v>0</v>
      </c>
      <c r="H151" s="18" t="str">
        <f t="shared" si="16"/>
        <v>200m Libre</v>
      </c>
      <c r="I151" s="8" t="str">
        <f t="shared" si="17"/>
        <v>Femmes 200m Libre-12</v>
      </c>
      <c r="J151" s="2"/>
      <c r="K151" s="2"/>
    </row>
    <row r="152" spans="1:11" x14ac:dyDescent="0.2">
      <c r="A152" s="11" t="s">
        <v>55</v>
      </c>
      <c r="B152" s="11">
        <v>12</v>
      </c>
      <c r="C152" s="11" t="s">
        <v>58</v>
      </c>
      <c r="D152" s="11">
        <v>400</v>
      </c>
      <c r="E152" s="13">
        <v>2.61321</v>
      </c>
      <c r="F152" s="14">
        <v>281.45999999999998</v>
      </c>
      <c r="G152" s="14">
        <f t="shared" si="18"/>
        <v>275.83079999999995</v>
      </c>
      <c r="H152" s="18" t="str">
        <f t="shared" si="16"/>
        <v>400m Libre</v>
      </c>
      <c r="I152" s="8" t="str">
        <f t="shared" si="17"/>
        <v>Femmes 400m Libre-12</v>
      </c>
      <c r="J152" s="2"/>
      <c r="K152" s="2"/>
    </row>
    <row r="153" spans="1:11" x14ac:dyDescent="0.2">
      <c r="A153" s="11" t="s">
        <v>55</v>
      </c>
      <c r="B153" s="11">
        <v>12</v>
      </c>
      <c r="C153" s="11" t="s">
        <v>58</v>
      </c>
      <c r="D153" s="11">
        <v>800</v>
      </c>
      <c r="E153" s="13">
        <v>2.61321</v>
      </c>
      <c r="F153" s="14">
        <v>0</v>
      </c>
      <c r="G153" s="14">
        <f t="shared" si="18"/>
        <v>0</v>
      </c>
      <c r="H153" s="18" t="str">
        <f t="shared" si="16"/>
        <v>800m Libre</v>
      </c>
      <c r="I153" s="8" t="str">
        <f t="shared" si="17"/>
        <v>Femmes 800m Libre-12</v>
      </c>
      <c r="J153" s="2"/>
      <c r="K153" s="2"/>
    </row>
    <row r="154" spans="1:11" x14ac:dyDescent="0.2">
      <c r="A154" s="11" t="s">
        <v>55</v>
      </c>
      <c r="B154" s="11">
        <v>12</v>
      </c>
      <c r="C154" s="11" t="s">
        <v>58</v>
      </c>
      <c r="D154" s="11">
        <v>1500</v>
      </c>
      <c r="E154" s="13">
        <v>2.61321</v>
      </c>
      <c r="F154" s="14">
        <v>0</v>
      </c>
      <c r="G154" s="14">
        <f t="shared" si="18"/>
        <v>0</v>
      </c>
      <c r="H154" s="18" t="str">
        <f t="shared" si="16"/>
        <v>1500m Libre</v>
      </c>
      <c r="I154" s="8" t="str">
        <f t="shared" si="17"/>
        <v>Femmes 1500m Libre-12</v>
      </c>
      <c r="J154" s="2"/>
      <c r="K154" s="2"/>
    </row>
    <row r="155" spans="1:11" x14ac:dyDescent="0.2">
      <c r="A155" s="11" t="s">
        <v>55</v>
      </c>
      <c r="B155" s="11">
        <v>12</v>
      </c>
      <c r="C155" s="11" t="s">
        <v>59</v>
      </c>
      <c r="D155" s="11">
        <v>50</v>
      </c>
      <c r="E155" s="13">
        <v>2.61321</v>
      </c>
      <c r="F155" s="14">
        <v>0</v>
      </c>
      <c r="G155" s="14">
        <f t="shared" si="18"/>
        <v>0</v>
      </c>
      <c r="H155" s="18" t="str">
        <f t="shared" si="16"/>
        <v>50m Papillon</v>
      </c>
      <c r="I155" s="8" t="str">
        <f t="shared" si="17"/>
        <v>Femmes 50m Papillon-12</v>
      </c>
      <c r="J155" s="2"/>
      <c r="K155" s="2"/>
    </row>
    <row r="156" spans="1:11" x14ac:dyDescent="0.2">
      <c r="A156" s="11" t="s">
        <v>55</v>
      </c>
      <c r="B156" s="11">
        <v>12</v>
      </c>
      <c r="C156" s="11" t="s">
        <v>59</v>
      </c>
      <c r="D156" s="11">
        <v>100</v>
      </c>
      <c r="E156" s="13">
        <v>2.61321</v>
      </c>
      <c r="F156" s="14">
        <v>66.569999999999993</v>
      </c>
      <c r="G156" s="14">
        <f t="shared" si="18"/>
        <v>65.238599999999991</v>
      </c>
      <c r="H156" s="18" t="str">
        <f t="shared" si="16"/>
        <v>100m Papillon</v>
      </c>
      <c r="I156" s="8" t="str">
        <f t="shared" si="17"/>
        <v>Femmes 100m Papillon-12</v>
      </c>
      <c r="J156" s="2"/>
      <c r="K156" s="2"/>
    </row>
    <row r="157" spans="1:11" x14ac:dyDescent="0.2">
      <c r="A157" s="11" t="s">
        <v>55</v>
      </c>
      <c r="B157" s="11">
        <v>12</v>
      </c>
      <c r="C157" s="11" t="s">
        <v>59</v>
      </c>
      <c r="D157" s="11">
        <v>200</v>
      </c>
      <c r="E157" s="13">
        <v>2.61321</v>
      </c>
      <c r="F157" s="14">
        <v>0</v>
      </c>
      <c r="G157" s="14">
        <f t="shared" si="18"/>
        <v>0</v>
      </c>
      <c r="H157" s="18" t="str">
        <f t="shared" si="16"/>
        <v>200m Papillon</v>
      </c>
      <c r="I157" s="8" t="str">
        <f t="shared" si="17"/>
        <v>Femmes 200m Papillon-12</v>
      </c>
      <c r="J157" s="2"/>
      <c r="K157" s="2"/>
    </row>
    <row r="158" spans="1:11" x14ac:dyDescent="0.2">
      <c r="A158" s="11" t="s">
        <v>55</v>
      </c>
      <c r="B158" s="11">
        <v>12</v>
      </c>
      <c r="C158" s="11" t="s">
        <v>60</v>
      </c>
      <c r="D158" s="11">
        <v>200</v>
      </c>
      <c r="E158" s="13">
        <v>2.61321</v>
      </c>
      <c r="F158" s="14">
        <v>152.41999999999999</v>
      </c>
      <c r="G158" s="14">
        <f t="shared" si="18"/>
        <v>149.37159999999997</v>
      </c>
      <c r="H158" s="18" t="str">
        <f t="shared" si="16"/>
        <v>200m Quatre Nages</v>
      </c>
      <c r="I158" s="8" t="str">
        <f t="shared" si="17"/>
        <v>Femmes 200m Quatre Nages-12</v>
      </c>
      <c r="J158" s="2"/>
      <c r="K158" s="2"/>
    </row>
    <row r="159" spans="1:11" x14ac:dyDescent="0.2">
      <c r="A159" s="11" t="s">
        <v>55</v>
      </c>
      <c r="B159" s="11">
        <v>12</v>
      </c>
      <c r="C159" s="11" t="s">
        <v>60</v>
      </c>
      <c r="D159" s="11">
        <v>400</v>
      </c>
      <c r="E159" s="13">
        <v>2.61321</v>
      </c>
      <c r="F159" s="14">
        <v>0</v>
      </c>
      <c r="G159" s="14">
        <f t="shared" si="18"/>
        <v>0</v>
      </c>
      <c r="H159" s="18" t="str">
        <f t="shared" si="16"/>
        <v>400m Quatre Nages</v>
      </c>
      <c r="I159" s="8" t="str">
        <f t="shared" si="17"/>
        <v>Femmes 400m Quatre Nages-12</v>
      </c>
      <c r="J159" s="2"/>
      <c r="K159" s="2"/>
    </row>
    <row r="160" spans="1:11" x14ac:dyDescent="0.2">
      <c r="A160" s="11" t="s">
        <v>55</v>
      </c>
      <c r="B160" s="11">
        <v>13</v>
      </c>
      <c r="C160" s="11" t="s">
        <v>57</v>
      </c>
      <c r="D160" s="11">
        <v>50</v>
      </c>
      <c r="E160" s="13">
        <v>2.6304099999999999</v>
      </c>
      <c r="F160" s="14">
        <v>0</v>
      </c>
      <c r="G160" s="14">
        <f t="shared" si="18"/>
        <v>0</v>
      </c>
      <c r="H160" s="18" t="str">
        <f t="shared" si="16"/>
        <v>50m Brasse</v>
      </c>
      <c r="I160" s="8" t="str">
        <f t="shared" si="17"/>
        <v>Femmes 50m Brasse-13</v>
      </c>
      <c r="J160" s="2"/>
      <c r="K160" s="2"/>
    </row>
    <row r="161" spans="1:11" x14ac:dyDescent="0.2">
      <c r="A161" s="11" t="s">
        <v>55</v>
      </c>
      <c r="B161" s="11">
        <v>13</v>
      </c>
      <c r="C161" s="11" t="s">
        <v>57</v>
      </c>
      <c r="D161" s="11">
        <v>100</v>
      </c>
      <c r="E161" s="13">
        <v>2.6304099999999999</v>
      </c>
      <c r="F161" s="14">
        <v>74.819999999999993</v>
      </c>
      <c r="G161" s="14">
        <f t="shared" si="18"/>
        <v>73.323599999999999</v>
      </c>
      <c r="H161" s="18" t="str">
        <f t="shared" si="16"/>
        <v>100m Brasse</v>
      </c>
      <c r="I161" s="8" t="str">
        <f t="shared" si="17"/>
        <v>Femmes 100m Brasse-13</v>
      </c>
      <c r="J161" s="2"/>
      <c r="K161" s="2"/>
    </row>
    <row r="162" spans="1:11" x14ac:dyDescent="0.2">
      <c r="A162" s="11" t="s">
        <v>55</v>
      </c>
      <c r="B162" s="11">
        <v>13</v>
      </c>
      <c r="C162" s="11" t="s">
        <v>57</v>
      </c>
      <c r="D162" s="11">
        <v>200</v>
      </c>
      <c r="E162" s="13">
        <v>2.6304099999999999</v>
      </c>
      <c r="F162" s="14">
        <v>0</v>
      </c>
      <c r="G162" s="14">
        <f t="shared" si="18"/>
        <v>0</v>
      </c>
      <c r="H162" s="18" t="str">
        <f t="shared" si="16"/>
        <v>200m Brasse</v>
      </c>
      <c r="I162" s="8" t="str">
        <f t="shared" si="17"/>
        <v>Femmes 200m Brasse-13</v>
      </c>
      <c r="J162" s="2"/>
      <c r="K162" s="2"/>
    </row>
    <row r="163" spans="1:11" x14ac:dyDescent="0.2">
      <c r="A163" s="11" t="s">
        <v>55</v>
      </c>
      <c r="B163" s="11">
        <v>13</v>
      </c>
      <c r="C163" s="11" t="s">
        <v>56</v>
      </c>
      <c r="D163" s="11">
        <v>50</v>
      </c>
      <c r="E163" s="13">
        <v>2.6304099999999999</v>
      </c>
      <c r="F163" s="14">
        <v>0</v>
      </c>
      <c r="G163" s="14">
        <f t="shared" si="18"/>
        <v>0</v>
      </c>
      <c r="H163" s="18" t="str">
        <f t="shared" si="16"/>
        <v>50m Dos</v>
      </c>
      <c r="I163" s="8" t="str">
        <f t="shared" si="17"/>
        <v>Femmes 50m Dos-13</v>
      </c>
      <c r="J163" s="2"/>
      <c r="K163" s="2"/>
    </row>
    <row r="164" spans="1:11" x14ac:dyDescent="0.2">
      <c r="A164" s="11" t="s">
        <v>55</v>
      </c>
      <c r="B164" s="11">
        <v>13</v>
      </c>
      <c r="C164" s="11" t="s">
        <v>56</v>
      </c>
      <c r="D164" s="11">
        <v>100</v>
      </c>
      <c r="E164" s="13">
        <v>2.6304099999999999</v>
      </c>
      <c r="F164" s="14">
        <v>68.03</v>
      </c>
      <c r="G164" s="14">
        <f t="shared" si="18"/>
        <v>66.669399999999996</v>
      </c>
      <c r="H164" s="18" t="str">
        <f t="shared" si="16"/>
        <v>100m Dos</v>
      </c>
      <c r="I164" s="8" t="str">
        <f t="shared" si="17"/>
        <v>Femmes 100m Dos-13</v>
      </c>
      <c r="J164" s="2"/>
      <c r="K164" s="2"/>
    </row>
    <row r="165" spans="1:11" x14ac:dyDescent="0.2">
      <c r="A165" s="11" t="s">
        <v>55</v>
      </c>
      <c r="B165" s="11">
        <v>13</v>
      </c>
      <c r="C165" s="11" t="s">
        <v>56</v>
      </c>
      <c r="D165" s="11">
        <v>200</v>
      </c>
      <c r="E165" s="13">
        <v>2.6304099999999999</v>
      </c>
      <c r="F165" s="14">
        <v>0</v>
      </c>
      <c r="G165" s="14">
        <f t="shared" si="18"/>
        <v>0</v>
      </c>
      <c r="H165" s="18" t="str">
        <f t="shared" si="16"/>
        <v>200m Dos</v>
      </c>
      <c r="I165" s="8" t="str">
        <f t="shared" si="17"/>
        <v>Femmes 200m Dos-13</v>
      </c>
      <c r="J165" s="2"/>
      <c r="K165" s="2"/>
    </row>
    <row r="166" spans="1:11" x14ac:dyDescent="0.2">
      <c r="A166" s="11" t="s">
        <v>55</v>
      </c>
      <c r="B166" s="11">
        <v>13</v>
      </c>
      <c r="C166" s="11" t="s">
        <v>58</v>
      </c>
      <c r="D166" s="11">
        <v>50</v>
      </c>
      <c r="E166" s="13">
        <v>2.6304099999999999</v>
      </c>
      <c r="F166" s="14">
        <v>27.2</v>
      </c>
      <c r="G166" s="14">
        <f t="shared" si="18"/>
        <v>26.655999999999999</v>
      </c>
      <c r="H166" s="18" t="str">
        <f t="shared" si="16"/>
        <v>50m Libre</v>
      </c>
      <c r="I166" s="8" t="str">
        <f t="shared" si="17"/>
        <v>Femmes 50m Libre-13</v>
      </c>
      <c r="J166" s="2"/>
      <c r="K166" s="2"/>
    </row>
    <row r="167" spans="1:11" x14ac:dyDescent="0.2">
      <c r="A167" s="11" t="s">
        <v>55</v>
      </c>
      <c r="B167" s="11">
        <v>13</v>
      </c>
      <c r="C167" s="11" t="s">
        <v>58</v>
      </c>
      <c r="D167" s="11">
        <v>100</v>
      </c>
      <c r="E167" s="13">
        <v>2.6304099999999999</v>
      </c>
      <c r="F167" s="14">
        <v>59.12</v>
      </c>
      <c r="G167" s="14">
        <f t="shared" si="18"/>
        <v>57.937599999999996</v>
      </c>
      <c r="H167" s="18" t="str">
        <f t="shared" si="16"/>
        <v>100m Libre</v>
      </c>
      <c r="I167" s="8" t="str">
        <f t="shared" si="17"/>
        <v>Femmes 100m Libre-13</v>
      </c>
      <c r="J167" s="2"/>
      <c r="K167" s="2"/>
    </row>
    <row r="168" spans="1:11" x14ac:dyDescent="0.2">
      <c r="A168" s="11" t="s">
        <v>55</v>
      </c>
      <c r="B168" s="11">
        <v>13</v>
      </c>
      <c r="C168" s="11" t="s">
        <v>58</v>
      </c>
      <c r="D168" s="11">
        <v>200</v>
      </c>
      <c r="E168" s="13">
        <v>2.6304099999999999</v>
      </c>
      <c r="F168" s="14">
        <v>0</v>
      </c>
      <c r="G168" s="14">
        <f t="shared" si="18"/>
        <v>0</v>
      </c>
      <c r="H168" s="18" t="str">
        <f t="shared" si="16"/>
        <v>200m Libre</v>
      </c>
      <c r="I168" s="8" t="str">
        <f t="shared" si="17"/>
        <v>Femmes 200m Libre-13</v>
      </c>
      <c r="J168" s="2"/>
      <c r="K168" s="2"/>
    </row>
    <row r="169" spans="1:11" x14ac:dyDescent="0.2">
      <c r="A169" s="11" t="s">
        <v>55</v>
      </c>
      <c r="B169" s="11">
        <v>13</v>
      </c>
      <c r="C169" s="11" t="s">
        <v>58</v>
      </c>
      <c r="D169" s="11">
        <v>400</v>
      </c>
      <c r="E169" s="13">
        <v>2.6304099999999999</v>
      </c>
      <c r="F169" s="14">
        <v>263.89</v>
      </c>
      <c r="G169" s="14">
        <f t="shared" si="18"/>
        <v>258.61219999999997</v>
      </c>
      <c r="H169" s="18" t="str">
        <f t="shared" si="16"/>
        <v>400m Libre</v>
      </c>
      <c r="I169" s="8" t="str">
        <f t="shared" si="17"/>
        <v>Femmes 400m Libre-13</v>
      </c>
      <c r="J169" s="2"/>
      <c r="K169" s="2"/>
    </row>
    <row r="170" spans="1:11" x14ac:dyDescent="0.2">
      <c r="A170" s="11" t="s">
        <v>55</v>
      </c>
      <c r="B170" s="11">
        <v>13</v>
      </c>
      <c r="C170" s="11" t="s">
        <v>58</v>
      </c>
      <c r="D170" s="11">
        <v>800</v>
      </c>
      <c r="E170" s="13">
        <v>2.6304099999999999</v>
      </c>
      <c r="F170" s="14">
        <v>0</v>
      </c>
      <c r="G170" s="14">
        <f t="shared" si="18"/>
        <v>0</v>
      </c>
      <c r="H170" s="18" t="str">
        <f t="shared" si="16"/>
        <v>800m Libre</v>
      </c>
      <c r="I170" s="8" t="str">
        <f t="shared" si="17"/>
        <v>Femmes 800m Libre-13</v>
      </c>
      <c r="J170" s="2"/>
      <c r="K170" s="2"/>
    </row>
    <row r="171" spans="1:11" x14ac:dyDescent="0.2">
      <c r="A171" s="11" t="s">
        <v>55</v>
      </c>
      <c r="B171" s="11">
        <v>13</v>
      </c>
      <c r="C171" s="11" t="s">
        <v>59</v>
      </c>
      <c r="D171" s="11">
        <v>50</v>
      </c>
      <c r="E171" s="13">
        <v>2.6304099999999999</v>
      </c>
      <c r="F171" s="14">
        <v>0</v>
      </c>
      <c r="G171" s="14">
        <f t="shared" si="18"/>
        <v>0</v>
      </c>
      <c r="H171" s="18" t="str">
        <f t="shared" si="16"/>
        <v>50m Papillon</v>
      </c>
      <c r="I171" s="8" t="str">
        <f t="shared" si="17"/>
        <v>Femmes 50m Papillon-13</v>
      </c>
      <c r="J171" s="2"/>
      <c r="K171" s="2"/>
    </row>
    <row r="172" spans="1:11" x14ac:dyDescent="0.2">
      <c r="A172" s="11" t="s">
        <v>55</v>
      </c>
      <c r="B172" s="11">
        <v>13</v>
      </c>
      <c r="C172" s="11" t="s">
        <v>59</v>
      </c>
      <c r="D172" s="11">
        <v>100</v>
      </c>
      <c r="E172" s="13">
        <v>2.6304099999999999</v>
      </c>
      <c r="F172" s="14">
        <v>64.22</v>
      </c>
      <c r="G172" s="14">
        <f t="shared" si="18"/>
        <v>62.935600000000001</v>
      </c>
      <c r="H172" s="18" t="str">
        <f t="shared" si="16"/>
        <v>100m Papillon</v>
      </c>
      <c r="I172" s="8" t="str">
        <f t="shared" si="17"/>
        <v>Femmes 100m Papillon-13</v>
      </c>
      <c r="J172" s="2"/>
      <c r="K172" s="2"/>
    </row>
    <row r="173" spans="1:11" x14ac:dyDescent="0.2">
      <c r="A173" s="11" t="s">
        <v>55</v>
      </c>
      <c r="B173" s="11">
        <v>13</v>
      </c>
      <c r="C173" s="11" t="s">
        <v>59</v>
      </c>
      <c r="D173" s="11">
        <v>200</v>
      </c>
      <c r="E173" s="13">
        <v>2.6304099999999999</v>
      </c>
      <c r="F173" s="14">
        <v>0</v>
      </c>
      <c r="G173" s="14">
        <f t="shared" si="18"/>
        <v>0</v>
      </c>
      <c r="H173" s="18" t="str">
        <f t="shared" si="16"/>
        <v>200m Papillon</v>
      </c>
      <c r="I173" s="8" t="str">
        <f t="shared" si="17"/>
        <v>Femmes 200m Papillon-13</v>
      </c>
      <c r="J173" s="2"/>
      <c r="K173" s="2"/>
    </row>
    <row r="174" spans="1:11" x14ac:dyDescent="0.2">
      <c r="A174" s="11" t="s">
        <v>55</v>
      </c>
      <c r="B174" s="11">
        <v>13</v>
      </c>
      <c r="C174" s="11" t="s">
        <v>60</v>
      </c>
      <c r="D174" s="11">
        <v>200</v>
      </c>
      <c r="E174" s="13">
        <v>2.6304099999999999</v>
      </c>
      <c r="F174" s="14">
        <v>144.56</v>
      </c>
      <c r="G174" s="14">
        <f t="shared" si="18"/>
        <v>141.6688</v>
      </c>
      <c r="H174" s="18" t="str">
        <f t="shared" si="16"/>
        <v>200m Quatre Nages</v>
      </c>
      <c r="I174" s="8" t="str">
        <f t="shared" si="17"/>
        <v>Femmes 200m Quatre Nages-13</v>
      </c>
      <c r="J174" s="2"/>
      <c r="K174" s="2"/>
    </row>
    <row r="175" spans="1:11" x14ac:dyDescent="0.2">
      <c r="A175" s="11" t="s">
        <v>55</v>
      </c>
      <c r="B175" s="11">
        <v>13</v>
      </c>
      <c r="C175" s="11" t="s">
        <v>60</v>
      </c>
      <c r="D175" s="11">
        <v>400</v>
      </c>
      <c r="E175" s="13">
        <v>2.6304099999999999</v>
      </c>
      <c r="F175" s="14">
        <v>0</v>
      </c>
      <c r="G175" s="14">
        <f t="shared" si="18"/>
        <v>0</v>
      </c>
      <c r="H175" s="18" t="str">
        <f t="shared" si="16"/>
        <v>400m Quatre Nages</v>
      </c>
      <c r="I175" s="8" t="str">
        <f t="shared" si="17"/>
        <v>Femmes 400m Quatre Nages-13</v>
      </c>
      <c r="J175" s="2"/>
      <c r="K175" s="2"/>
    </row>
    <row r="176" spans="1:11" x14ac:dyDescent="0.2">
      <c r="A176" s="11" t="s">
        <v>55</v>
      </c>
      <c r="B176" s="11">
        <v>14</v>
      </c>
      <c r="C176" s="11" t="s">
        <v>57</v>
      </c>
      <c r="D176" s="11">
        <v>100</v>
      </c>
      <c r="E176" s="13">
        <v>2.6239499999999998</v>
      </c>
      <c r="F176" s="14">
        <v>74.17</v>
      </c>
      <c r="G176" s="14">
        <f t="shared" si="18"/>
        <v>72.686599999999999</v>
      </c>
      <c r="H176" s="18" t="str">
        <f t="shared" si="16"/>
        <v>100m Brasse</v>
      </c>
      <c r="I176" s="8" t="str">
        <f t="shared" si="17"/>
        <v>Femmes 100m Brasse-14</v>
      </c>
      <c r="J176" s="2"/>
      <c r="K176" s="2"/>
    </row>
    <row r="177" spans="1:11" x14ac:dyDescent="0.2">
      <c r="A177" s="11" t="s">
        <v>55</v>
      </c>
      <c r="B177" s="11">
        <v>14</v>
      </c>
      <c r="C177" s="11" t="s">
        <v>57</v>
      </c>
      <c r="D177" s="11">
        <v>200</v>
      </c>
      <c r="E177" s="13">
        <v>2.6239499999999998</v>
      </c>
      <c r="F177" s="14">
        <v>0</v>
      </c>
      <c r="G177" s="14">
        <f t="shared" si="18"/>
        <v>0</v>
      </c>
      <c r="H177" s="18" t="str">
        <f t="shared" si="16"/>
        <v>200m Brasse</v>
      </c>
      <c r="I177" s="8" t="str">
        <f t="shared" si="17"/>
        <v>Femmes 200m Brasse-14</v>
      </c>
      <c r="J177" s="2"/>
      <c r="K177" s="2"/>
    </row>
    <row r="178" spans="1:11" x14ac:dyDescent="0.2">
      <c r="A178" s="11" t="s">
        <v>55</v>
      </c>
      <c r="B178" s="11">
        <v>14</v>
      </c>
      <c r="C178" s="11" t="s">
        <v>56</v>
      </c>
      <c r="D178" s="11">
        <v>100</v>
      </c>
      <c r="E178" s="13">
        <v>2.6239499999999998</v>
      </c>
      <c r="F178" s="14">
        <v>65.13</v>
      </c>
      <c r="G178" s="14">
        <f t="shared" si="18"/>
        <v>63.827399999999997</v>
      </c>
      <c r="H178" s="18" t="str">
        <f t="shared" si="16"/>
        <v>100m Dos</v>
      </c>
      <c r="I178" s="8" t="str">
        <f t="shared" si="17"/>
        <v>Femmes 100m Dos-14</v>
      </c>
      <c r="J178" s="2"/>
      <c r="K178" s="2"/>
    </row>
    <row r="179" spans="1:11" x14ac:dyDescent="0.2">
      <c r="A179" s="11" t="s">
        <v>55</v>
      </c>
      <c r="B179" s="11">
        <v>14</v>
      </c>
      <c r="C179" s="11" t="s">
        <v>56</v>
      </c>
      <c r="D179" s="11">
        <v>200</v>
      </c>
      <c r="E179" s="13">
        <v>2.6239499999999998</v>
      </c>
      <c r="F179" s="14">
        <v>0</v>
      </c>
      <c r="G179" s="14">
        <f t="shared" si="18"/>
        <v>0</v>
      </c>
      <c r="H179" s="18" t="str">
        <f t="shared" si="16"/>
        <v>200m Dos</v>
      </c>
      <c r="I179" s="8" t="str">
        <f t="shared" si="17"/>
        <v>Femmes 200m Dos-14</v>
      </c>
      <c r="J179" s="2"/>
      <c r="K179" s="2"/>
    </row>
    <row r="180" spans="1:11" x14ac:dyDescent="0.2">
      <c r="A180" s="11" t="s">
        <v>55</v>
      </c>
      <c r="B180" s="11">
        <v>14</v>
      </c>
      <c r="C180" s="11" t="s">
        <v>58</v>
      </c>
      <c r="D180" s="11">
        <v>50</v>
      </c>
      <c r="E180" s="13">
        <v>2.6239499999999998</v>
      </c>
      <c r="F180" s="14">
        <v>27.78</v>
      </c>
      <c r="G180" s="14">
        <f t="shared" si="18"/>
        <v>27.224399999999999</v>
      </c>
      <c r="H180" s="18" t="str">
        <f t="shared" si="16"/>
        <v>50m Libre</v>
      </c>
      <c r="I180" s="8" t="str">
        <f t="shared" si="17"/>
        <v>Femmes 50m Libre-14</v>
      </c>
      <c r="J180" s="2"/>
      <c r="K180" s="2"/>
    </row>
    <row r="181" spans="1:11" x14ac:dyDescent="0.2">
      <c r="A181" s="11" t="s">
        <v>55</v>
      </c>
      <c r="B181" s="11">
        <v>14</v>
      </c>
      <c r="C181" s="11" t="s">
        <v>58</v>
      </c>
      <c r="D181" s="11">
        <v>100</v>
      </c>
      <c r="E181" s="13">
        <v>2.6239499999999998</v>
      </c>
      <c r="F181" s="14">
        <v>58.22</v>
      </c>
      <c r="G181" s="14">
        <f t="shared" si="18"/>
        <v>57.055599999999998</v>
      </c>
      <c r="H181" s="18" t="str">
        <f t="shared" si="16"/>
        <v>100m Libre</v>
      </c>
      <c r="I181" s="8" t="str">
        <f t="shared" si="17"/>
        <v>Femmes 100m Libre-14</v>
      </c>
      <c r="J181" s="2"/>
      <c r="K181" s="2"/>
    </row>
    <row r="182" spans="1:11" x14ac:dyDescent="0.2">
      <c r="A182" s="11" t="s">
        <v>55</v>
      </c>
      <c r="B182" s="11">
        <v>14</v>
      </c>
      <c r="C182" s="11" t="s">
        <v>58</v>
      </c>
      <c r="D182" s="11">
        <v>200</v>
      </c>
      <c r="E182" s="13">
        <v>2.6239499999999998</v>
      </c>
      <c r="F182" s="14">
        <v>123.66</v>
      </c>
      <c r="G182" s="14">
        <f t="shared" si="18"/>
        <v>121.18679999999999</v>
      </c>
      <c r="H182" s="18" t="str">
        <f t="shared" si="16"/>
        <v>200m Libre</v>
      </c>
      <c r="I182" s="8" t="str">
        <f t="shared" si="17"/>
        <v>Femmes 200m Libre-14</v>
      </c>
      <c r="J182" s="2"/>
      <c r="K182" s="2"/>
    </row>
    <row r="183" spans="1:11" x14ac:dyDescent="0.2">
      <c r="A183" s="11" t="s">
        <v>55</v>
      </c>
      <c r="B183" s="11">
        <v>14</v>
      </c>
      <c r="C183" s="11" t="s">
        <v>58</v>
      </c>
      <c r="D183" s="11">
        <v>400</v>
      </c>
      <c r="E183" s="13">
        <v>2.6239499999999998</v>
      </c>
      <c r="F183" s="14">
        <v>0</v>
      </c>
      <c r="G183" s="14">
        <f t="shared" si="18"/>
        <v>0</v>
      </c>
      <c r="H183" s="18" t="str">
        <f t="shared" si="16"/>
        <v>400m Libre</v>
      </c>
      <c r="I183" s="8" t="str">
        <f t="shared" si="17"/>
        <v>Femmes 400m Libre-14</v>
      </c>
      <c r="J183" s="2"/>
      <c r="K183" s="2"/>
    </row>
    <row r="184" spans="1:11" x14ac:dyDescent="0.2">
      <c r="A184" s="11" t="s">
        <v>55</v>
      </c>
      <c r="B184" s="11">
        <v>14</v>
      </c>
      <c r="C184" s="11" t="s">
        <v>58</v>
      </c>
      <c r="D184" s="11">
        <v>800</v>
      </c>
      <c r="E184" s="13">
        <v>2.6239499999999998</v>
      </c>
      <c r="F184" s="14">
        <v>0</v>
      </c>
      <c r="G184" s="14">
        <f t="shared" si="18"/>
        <v>0</v>
      </c>
      <c r="H184" s="18" t="str">
        <f t="shared" si="16"/>
        <v>800m Libre</v>
      </c>
      <c r="I184" s="8" t="str">
        <f t="shared" si="17"/>
        <v>Femmes 800m Libre-14</v>
      </c>
      <c r="J184" s="2"/>
      <c r="K184" s="2"/>
    </row>
    <row r="185" spans="1:11" x14ac:dyDescent="0.2">
      <c r="A185" s="11" t="s">
        <v>55</v>
      </c>
      <c r="B185" s="11">
        <v>14</v>
      </c>
      <c r="C185" s="11" t="s">
        <v>58</v>
      </c>
      <c r="D185" s="11">
        <v>1500</v>
      </c>
      <c r="E185" s="13">
        <v>2.6239499999999998</v>
      </c>
      <c r="F185" s="14">
        <v>0</v>
      </c>
      <c r="G185" s="14">
        <f t="shared" si="18"/>
        <v>0</v>
      </c>
      <c r="H185" s="18" t="str">
        <f t="shared" si="16"/>
        <v>1500m Libre</v>
      </c>
      <c r="I185" s="8" t="str">
        <f t="shared" si="17"/>
        <v>Femmes 1500m Libre-14</v>
      </c>
      <c r="J185" s="2"/>
      <c r="K185" s="2"/>
    </row>
    <row r="186" spans="1:11" x14ac:dyDescent="0.2">
      <c r="A186" s="11" t="s">
        <v>55</v>
      </c>
      <c r="B186" s="11">
        <v>14</v>
      </c>
      <c r="C186" s="11" t="s">
        <v>59</v>
      </c>
      <c r="D186" s="11">
        <v>100</v>
      </c>
      <c r="E186" s="13">
        <v>2.6239499999999998</v>
      </c>
      <c r="F186" s="14">
        <v>65.53</v>
      </c>
      <c r="G186" s="14">
        <f t="shared" si="18"/>
        <v>64.219399999999993</v>
      </c>
      <c r="H186" s="18" t="str">
        <f t="shared" si="16"/>
        <v>100m Papillon</v>
      </c>
      <c r="I186" s="8" t="str">
        <f t="shared" si="17"/>
        <v>Femmes 100m Papillon-14</v>
      </c>
      <c r="J186" s="2"/>
      <c r="K186" s="2"/>
    </row>
    <row r="187" spans="1:11" x14ac:dyDescent="0.2">
      <c r="A187" s="11" t="s">
        <v>55</v>
      </c>
      <c r="B187" s="11">
        <v>14</v>
      </c>
      <c r="C187" s="11" t="s">
        <v>59</v>
      </c>
      <c r="D187" s="11">
        <v>200</v>
      </c>
      <c r="E187" s="13">
        <v>2.6239499999999998</v>
      </c>
      <c r="F187" s="14">
        <v>0</v>
      </c>
      <c r="G187" s="14">
        <f t="shared" si="18"/>
        <v>0</v>
      </c>
      <c r="H187" s="18" t="str">
        <f t="shared" si="16"/>
        <v>200m Papillon</v>
      </c>
      <c r="I187" s="8" t="str">
        <f t="shared" si="17"/>
        <v>Femmes 200m Papillon-14</v>
      </c>
      <c r="J187" s="2"/>
      <c r="K187" s="2"/>
    </row>
    <row r="188" spans="1:11" x14ac:dyDescent="0.2">
      <c r="A188" s="11" t="s">
        <v>55</v>
      </c>
      <c r="B188" s="11">
        <v>14</v>
      </c>
      <c r="C188" s="11" t="s">
        <v>60</v>
      </c>
      <c r="D188" s="11">
        <v>200</v>
      </c>
      <c r="E188" s="13">
        <v>2.6239499999999998</v>
      </c>
      <c r="F188" s="14">
        <v>142.49</v>
      </c>
      <c r="G188" s="14">
        <f t="shared" si="18"/>
        <v>139.64019999999999</v>
      </c>
      <c r="H188" s="18" t="str">
        <f t="shared" si="16"/>
        <v>200m Quatre Nages</v>
      </c>
      <c r="I188" s="8" t="str">
        <f t="shared" si="17"/>
        <v>Femmes 200m Quatre Nages-14</v>
      </c>
      <c r="J188" s="2"/>
      <c r="K188" s="2"/>
    </row>
    <row r="189" spans="1:11" x14ac:dyDescent="0.2">
      <c r="A189" s="11" t="s">
        <v>55</v>
      </c>
      <c r="B189" s="11">
        <v>14</v>
      </c>
      <c r="C189" s="11" t="s">
        <v>60</v>
      </c>
      <c r="D189" s="11">
        <v>400</v>
      </c>
      <c r="E189" s="13">
        <v>2.6239499999999998</v>
      </c>
      <c r="F189" s="14">
        <v>0</v>
      </c>
      <c r="G189" s="14">
        <f t="shared" si="18"/>
        <v>0</v>
      </c>
      <c r="H189" s="18" t="str">
        <f t="shared" si="16"/>
        <v>400m Quatre Nages</v>
      </c>
      <c r="I189" s="8" t="str">
        <f t="shared" si="17"/>
        <v>Femmes 400m Quatre Nages-14</v>
      </c>
      <c r="J189" s="2"/>
      <c r="K189" s="2"/>
    </row>
    <row r="190" spans="1:11" x14ac:dyDescent="0.2">
      <c r="A190" s="11" t="s">
        <v>54</v>
      </c>
      <c r="B190" s="11">
        <v>1</v>
      </c>
      <c r="C190" s="11" t="s">
        <v>57</v>
      </c>
      <c r="D190" s="11">
        <v>50</v>
      </c>
      <c r="E190" s="13">
        <v>2.3475600000000001</v>
      </c>
      <c r="F190" s="14">
        <v>99.73</v>
      </c>
      <c r="G190" s="14">
        <f t="shared" ref="G190:G227" si="19">F190*1.02</f>
        <v>101.72460000000001</v>
      </c>
      <c r="H190" s="18" t="str">
        <f t="shared" si="16"/>
        <v>50m Brasse</v>
      </c>
      <c r="I190" s="8" t="str">
        <f t="shared" si="17"/>
        <v>Hommes 50m Brasse-1</v>
      </c>
      <c r="J190" s="2"/>
      <c r="K190" s="2"/>
    </row>
    <row r="191" spans="1:11" x14ac:dyDescent="0.2">
      <c r="A191" s="11" t="s">
        <v>54</v>
      </c>
      <c r="B191" s="11">
        <v>1</v>
      </c>
      <c r="C191" s="11" t="s">
        <v>57</v>
      </c>
      <c r="D191" s="11">
        <v>100</v>
      </c>
      <c r="E191" s="13">
        <v>2.3475600000000001</v>
      </c>
      <c r="F191" s="14">
        <v>0</v>
      </c>
      <c r="G191" s="14">
        <f t="shared" si="19"/>
        <v>0</v>
      </c>
      <c r="H191" s="18" t="str">
        <f t="shared" si="16"/>
        <v>100m Brasse</v>
      </c>
      <c r="I191" s="8" t="str">
        <f t="shared" si="17"/>
        <v>Hommes 100m Brasse-1</v>
      </c>
      <c r="J191" s="2"/>
      <c r="K191" s="2"/>
    </row>
    <row r="192" spans="1:11" x14ac:dyDescent="0.2">
      <c r="A192" s="11" t="s">
        <v>54</v>
      </c>
      <c r="B192" s="11">
        <v>1</v>
      </c>
      <c r="C192" s="11" t="s">
        <v>56</v>
      </c>
      <c r="D192" s="11">
        <v>50</v>
      </c>
      <c r="E192" s="13">
        <v>2.3475600000000001</v>
      </c>
      <c r="F192" s="14">
        <v>70.44</v>
      </c>
      <c r="G192" s="14">
        <f t="shared" si="19"/>
        <v>71.848799999999997</v>
      </c>
      <c r="H192" s="18" t="str">
        <f t="shared" si="16"/>
        <v>50m Dos</v>
      </c>
      <c r="I192" s="8" t="str">
        <f t="shared" si="17"/>
        <v>Hommes 50m Dos-1</v>
      </c>
      <c r="J192" s="2"/>
      <c r="K192" s="2"/>
    </row>
    <row r="193" spans="1:11" x14ac:dyDescent="0.2">
      <c r="A193" s="11" t="s">
        <v>54</v>
      </c>
      <c r="B193" s="11">
        <v>1</v>
      </c>
      <c r="C193" s="11" t="s">
        <v>56</v>
      </c>
      <c r="D193" s="11">
        <v>100</v>
      </c>
      <c r="E193" s="13">
        <v>2.3475600000000001</v>
      </c>
      <c r="F193" s="14">
        <v>147.57</v>
      </c>
      <c r="G193" s="14">
        <f t="shared" si="19"/>
        <v>150.5214</v>
      </c>
      <c r="H193" s="18" t="str">
        <f t="shared" si="16"/>
        <v>100m Dos</v>
      </c>
      <c r="I193" s="8" t="str">
        <f t="shared" si="17"/>
        <v>Hommes 100m Dos-1</v>
      </c>
      <c r="J193" s="2"/>
      <c r="K193" s="2"/>
    </row>
    <row r="194" spans="1:11" x14ac:dyDescent="0.2">
      <c r="A194" s="11" t="s">
        <v>54</v>
      </c>
      <c r="B194" s="11">
        <v>1</v>
      </c>
      <c r="C194" s="11" t="s">
        <v>58</v>
      </c>
      <c r="D194" s="11">
        <v>50</v>
      </c>
      <c r="E194" s="13">
        <v>2.3475600000000001</v>
      </c>
      <c r="F194" s="14">
        <v>69.239999999999995</v>
      </c>
      <c r="G194" s="14">
        <f t="shared" si="19"/>
        <v>70.624799999999993</v>
      </c>
      <c r="H194" s="18" t="str">
        <f t="shared" ref="H194:H257" si="20">D194&amp;"m "&amp;C194</f>
        <v>50m Libre</v>
      </c>
      <c r="I194" s="8" t="str">
        <f t="shared" si="17"/>
        <v>Hommes 50m Libre-1</v>
      </c>
      <c r="J194" s="2"/>
      <c r="K194" s="2"/>
    </row>
    <row r="195" spans="1:11" x14ac:dyDescent="0.2">
      <c r="A195" s="11" t="s">
        <v>54</v>
      </c>
      <c r="B195" s="11">
        <v>1</v>
      </c>
      <c r="C195" s="11" t="s">
        <v>58</v>
      </c>
      <c r="D195" s="11">
        <v>100</v>
      </c>
      <c r="E195" s="13">
        <v>2.3475600000000001</v>
      </c>
      <c r="F195" s="14">
        <v>160.31</v>
      </c>
      <c r="G195" s="14">
        <f t="shared" si="19"/>
        <v>163.5162</v>
      </c>
      <c r="H195" s="18" t="str">
        <f t="shared" si="20"/>
        <v>100m Libre</v>
      </c>
      <c r="I195" s="8" t="str">
        <f t="shared" ref="I195:I258" si="21">A195&amp;" "&amp;H195&amp;"-"&amp;B195</f>
        <v>Hommes 100m Libre-1</v>
      </c>
      <c r="J195" s="2"/>
      <c r="K195" s="2"/>
    </row>
    <row r="196" spans="1:11" x14ac:dyDescent="0.2">
      <c r="A196" s="11" t="s">
        <v>54</v>
      </c>
      <c r="B196" s="11">
        <v>1</v>
      </c>
      <c r="C196" s="11" t="s">
        <v>58</v>
      </c>
      <c r="D196" s="11">
        <v>200</v>
      </c>
      <c r="E196" s="13">
        <v>2.3475600000000001</v>
      </c>
      <c r="F196" s="14">
        <v>305.89999999999998</v>
      </c>
      <c r="G196" s="14">
        <f t="shared" si="19"/>
        <v>312.01799999999997</v>
      </c>
      <c r="H196" s="18" t="str">
        <f t="shared" si="20"/>
        <v>200m Libre</v>
      </c>
      <c r="I196" s="8" t="str">
        <f t="shared" si="21"/>
        <v>Hommes 200m Libre-1</v>
      </c>
      <c r="J196" s="2"/>
      <c r="K196" s="2"/>
    </row>
    <row r="197" spans="1:11" x14ac:dyDescent="0.2">
      <c r="A197" s="11" t="s">
        <v>54</v>
      </c>
      <c r="B197" s="11">
        <v>1</v>
      </c>
      <c r="C197" s="11" t="s">
        <v>60</v>
      </c>
      <c r="D197" s="11">
        <v>150</v>
      </c>
      <c r="E197" s="13">
        <v>2.3475600000000001</v>
      </c>
      <c r="F197" s="14">
        <v>357.34</v>
      </c>
      <c r="G197" s="14">
        <f t="shared" si="19"/>
        <v>364.48679999999996</v>
      </c>
      <c r="H197" s="18" t="str">
        <f t="shared" si="20"/>
        <v>150m Quatre Nages</v>
      </c>
      <c r="I197" s="8" t="str">
        <f t="shared" si="21"/>
        <v>Hommes 150m Quatre Nages-1</v>
      </c>
      <c r="J197" s="2"/>
      <c r="K197" s="2"/>
    </row>
    <row r="198" spans="1:11" x14ac:dyDescent="0.2">
      <c r="A198" s="11" t="s">
        <v>54</v>
      </c>
      <c r="B198" s="11">
        <v>2</v>
      </c>
      <c r="C198" s="11" t="s">
        <v>57</v>
      </c>
      <c r="D198" s="11">
        <v>50</v>
      </c>
      <c r="E198" s="13">
        <v>2.37622</v>
      </c>
      <c r="F198" s="14">
        <v>51.78</v>
      </c>
      <c r="G198" s="14">
        <f t="shared" si="19"/>
        <v>52.815600000000003</v>
      </c>
      <c r="H198" s="18" t="str">
        <f t="shared" si="20"/>
        <v>50m Brasse</v>
      </c>
      <c r="I198" s="8" t="str">
        <f t="shared" si="21"/>
        <v>Hommes 50m Brasse-2</v>
      </c>
      <c r="J198" s="3"/>
      <c r="K198" s="3"/>
    </row>
    <row r="199" spans="1:11" x14ac:dyDescent="0.2">
      <c r="A199" s="11" t="s">
        <v>54</v>
      </c>
      <c r="B199" s="11">
        <v>2</v>
      </c>
      <c r="C199" s="11" t="s">
        <v>57</v>
      </c>
      <c r="D199" s="11">
        <v>100</v>
      </c>
      <c r="E199" s="13">
        <v>2.37622</v>
      </c>
      <c r="F199" s="14">
        <v>0</v>
      </c>
      <c r="G199" s="14">
        <f t="shared" si="19"/>
        <v>0</v>
      </c>
      <c r="H199" s="18" t="str">
        <f t="shared" si="20"/>
        <v>100m Brasse</v>
      </c>
      <c r="I199" s="8" t="str">
        <f t="shared" si="21"/>
        <v>Hommes 100m Brasse-2</v>
      </c>
      <c r="J199" s="3"/>
      <c r="K199" s="3"/>
    </row>
    <row r="200" spans="1:11" x14ac:dyDescent="0.2">
      <c r="A200" s="11" t="s">
        <v>54</v>
      </c>
      <c r="B200" s="11">
        <v>2</v>
      </c>
      <c r="C200" s="11" t="s">
        <v>56</v>
      </c>
      <c r="D200" s="11">
        <v>50</v>
      </c>
      <c r="E200" s="13">
        <v>2.37622</v>
      </c>
      <c r="F200" s="14">
        <v>50.47</v>
      </c>
      <c r="G200" s="14">
        <f t="shared" si="19"/>
        <v>51.479399999999998</v>
      </c>
      <c r="H200" s="18" t="str">
        <f t="shared" si="20"/>
        <v>50m Dos</v>
      </c>
      <c r="I200" s="8" t="str">
        <f t="shared" si="21"/>
        <v>Hommes 50m Dos-2</v>
      </c>
      <c r="J200" s="3"/>
      <c r="K200" s="3"/>
    </row>
    <row r="201" spans="1:11" x14ac:dyDescent="0.2">
      <c r="A201" s="11" t="s">
        <v>54</v>
      </c>
      <c r="B201" s="11">
        <v>2</v>
      </c>
      <c r="C201" s="11" t="s">
        <v>56</v>
      </c>
      <c r="D201" s="11">
        <v>100</v>
      </c>
      <c r="E201" s="13">
        <v>2.37622</v>
      </c>
      <c r="F201" s="14">
        <v>0</v>
      </c>
      <c r="G201" s="14">
        <f t="shared" si="19"/>
        <v>0</v>
      </c>
      <c r="H201" s="18" t="str">
        <f t="shared" si="20"/>
        <v>100m Dos</v>
      </c>
      <c r="I201" s="8" t="str">
        <f t="shared" si="21"/>
        <v>Hommes 100m Dos-2</v>
      </c>
      <c r="J201" s="3"/>
      <c r="K201" s="3"/>
    </row>
    <row r="202" spans="1:11" x14ac:dyDescent="0.2">
      <c r="A202" s="11" t="s">
        <v>54</v>
      </c>
      <c r="B202" s="11">
        <v>2</v>
      </c>
      <c r="C202" s="11" t="s">
        <v>58</v>
      </c>
      <c r="D202" s="11">
        <v>50</v>
      </c>
      <c r="E202" s="13">
        <v>2.37622</v>
      </c>
      <c r="F202" s="14">
        <v>58.81</v>
      </c>
      <c r="G202" s="14">
        <f t="shared" si="19"/>
        <v>59.986200000000004</v>
      </c>
      <c r="H202" s="18" t="str">
        <f t="shared" si="20"/>
        <v>50m Libre</v>
      </c>
      <c r="I202" s="8" t="str">
        <f t="shared" si="21"/>
        <v>Hommes 50m Libre-2</v>
      </c>
      <c r="J202" s="3"/>
      <c r="K202" s="3"/>
    </row>
    <row r="203" spans="1:11" x14ac:dyDescent="0.2">
      <c r="A203" s="11" t="s">
        <v>54</v>
      </c>
      <c r="B203" s="11">
        <v>2</v>
      </c>
      <c r="C203" s="11" t="s">
        <v>58</v>
      </c>
      <c r="D203" s="11">
        <v>100</v>
      </c>
      <c r="E203" s="13">
        <v>2.37622</v>
      </c>
      <c r="F203" s="14">
        <v>137.35</v>
      </c>
      <c r="G203" s="14">
        <f t="shared" si="19"/>
        <v>140.09700000000001</v>
      </c>
      <c r="H203" s="18" t="str">
        <f t="shared" si="20"/>
        <v>100m Libre</v>
      </c>
      <c r="I203" s="8" t="str">
        <f t="shared" si="21"/>
        <v>Hommes 100m Libre-2</v>
      </c>
      <c r="J203" s="3"/>
      <c r="K203" s="3"/>
    </row>
    <row r="204" spans="1:11" x14ac:dyDescent="0.2">
      <c r="A204" s="11" t="s">
        <v>54</v>
      </c>
      <c r="B204" s="11">
        <v>2</v>
      </c>
      <c r="C204" s="11" t="s">
        <v>58</v>
      </c>
      <c r="D204" s="11">
        <v>200</v>
      </c>
      <c r="E204" s="13">
        <v>2.37622</v>
      </c>
      <c r="F204" s="14">
        <v>236.45</v>
      </c>
      <c r="G204" s="14">
        <f t="shared" si="19"/>
        <v>241.179</v>
      </c>
      <c r="H204" s="18" t="str">
        <f t="shared" si="20"/>
        <v>200m Libre</v>
      </c>
      <c r="I204" s="8" t="str">
        <f t="shared" si="21"/>
        <v>Hommes 200m Libre-2</v>
      </c>
      <c r="J204" s="3"/>
      <c r="K204" s="3"/>
    </row>
    <row r="205" spans="1:11" x14ac:dyDescent="0.2">
      <c r="A205" s="11" t="s">
        <v>54</v>
      </c>
      <c r="B205" s="11">
        <v>2</v>
      </c>
      <c r="C205" s="11" t="s">
        <v>59</v>
      </c>
      <c r="D205" s="11">
        <v>50</v>
      </c>
      <c r="E205" s="13">
        <v>2.37622</v>
      </c>
      <c r="F205" s="14">
        <v>97.31</v>
      </c>
      <c r="G205" s="14">
        <f t="shared" si="19"/>
        <v>99.256200000000007</v>
      </c>
      <c r="H205" s="18" t="str">
        <f t="shared" si="20"/>
        <v>50m Papillon</v>
      </c>
      <c r="I205" s="8" t="str">
        <f t="shared" si="21"/>
        <v>Hommes 50m Papillon-2</v>
      </c>
      <c r="J205" s="3"/>
      <c r="K205" s="3"/>
    </row>
    <row r="206" spans="1:11" x14ac:dyDescent="0.2">
      <c r="A206" s="11" t="s">
        <v>54</v>
      </c>
      <c r="B206" s="11">
        <v>2</v>
      </c>
      <c r="C206" s="11" t="s">
        <v>60</v>
      </c>
      <c r="D206" s="11">
        <v>150</v>
      </c>
      <c r="E206" s="13">
        <v>2.37622</v>
      </c>
      <c r="F206" s="14">
        <v>283.82</v>
      </c>
      <c r="G206" s="14">
        <f t="shared" si="19"/>
        <v>289.49639999999999</v>
      </c>
      <c r="H206" s="18" t="str">
        <f t="shared" si="20"/>
        <v>150m Quatre Nages</v>
      </c>
      <c r="I206" s="8" t="str">
        <f t="shared" si="21"/>
        <v>Hommes 150m Quatre Nages-2</v>
      </c>
      <c r="J206" s="3"/>
      <c r="K206" s="3"/>
    </row>
    <row r="207" spans="1:11" x14ac:dyDescent="0.2">
      <c r="A207" s="11" t="s">
        <v>54</v>
      </c>
      <c r="B207" s="11">
        <v>3</v>
      </c>
      <c r="C207" s="11" t="s">
        <v>57</v>
      </c>
      <c r="D207" s="11">
        <v>50</v>
      </c>
      <c r="E207" s="13">
        <v>2.40489</v>
      </c>
      <c r="F207" s="14">
        <v>48.88</v>
      </c>
      <c r="G207" s="14">
        <f t="shared" si="19"/>
        <v>49.857600000000005</v>
      </c>
      <c r="H207" s="18" t="str">
        <f t="shared" si="20"/>
        <v>50m Brasse</v>
      </c>
      <c r="I207" s="8" t="str">
        <f t="shared" si="21"/>
        <v>Hommes 50m Brasse-3</v>
      </c>
      <c r="J207" s="3"/>
      <c r="K207" s="3"/>
    </row>
    <row r="208" spans="1:11" x14ac:dyDescent="0.2">
      <c r="A208" s="11" t="s">
        <v>54</v>
      </c>
      <c r="B208" s="11">
        <v>3</v>
      </c>
      <c r="C208" s="11" t="s">
        <v>57</v>
      </c>
      <c r="D208" s="11">
        <v>100</v>
      </c>
      <c r="E208" s="13">
        <v>2.40489</v>
      </c>
      <c r="F208" s="14">
        <v>0</v>
      </c>
      <c r="G208" s="14">
        <f t="shared" si="19"/>
        <v>0</v>
      </c>
      <c r="H208" s="18" t="str">
        <f t="shared" si="20"/>
        <v>100m Brasse</v>
      </c>
      <c r="I208" s="8" t="str">
        <f t="shared" si="21"/>
        <v>Hommes 100m Brasse-3</v>
      </c>
      <c r="J208" s="3"/>
      <c r="K208" s="3"/>
    </row>
    <row r="209" spans="1:11" x14ac:dyDescent="0.2">
      <c r="A209" s="11" t="s">
        <v>54</v>
      </c>
      <c r="B209" s="11">
        <v>3</v>
      </c>
      <c r="C209" s="11" t="s">
        <v>56</v>
      </c>
      <c r="D209" s="11">
        <v>50</v>
      </c>
      <c r="E209" s="13">
        <v>2.40489</v>
      </c>
      <c r="F209" s="14">
        <v>45.98</v>
      </c>
      <c r="G209" s="14">
        <f t="shared" si="19"/>
        <v>46.8996</v>
      </c>
      <c r="H209" s="18" t="str">
        <f t="shared" si="20"/>
        <v>50m Dos</v>
      </c>
      <c r="I209" s="8" t="str">
        <f t="shared" si="21"/>
        <v>Hommes 50m Dos-3</v>
      </c>
      <c r="J209" s="3"/>
      <c r="K209" s="3"/>
    </row>
    <row r="210" spans="1:11" x14ac:dyDescent="0.2">
      <c r="A210" s="11" t="s">
        <v>54</v>
      </c>
      <c r="B210" s="11">
        <v>3</v>
      </c>
      <c r="C210" s="11" t="s">
        <v>56</v>
      </c>
      <c r="D210" s="11">
        <v>100</v>
      </c>
      <c r="E210" s="13">
        <v>2.40489</v>
      </c>
      <c r="F210" s="14">
        <v>0</v>
      </c>
      <c r="G210" s="14">
        <f t="shared" si="19"/>
        <v>0</v>
      </c>
      <c r="H210" s="18" t="str">
        <f t="shared" si="20"/>
        <v>100m Dos</v>
      </c>
      <c r="I210" s="8" t="str">
        <f t="shared" si="21"/>
        <v>Hommes 100m Dos-3</v>
      </c>
      <c r="J210" s="3"/>
      <c r="K210" s="3"/>
    </row>
    <row r="211" spans="1:11" x14ac:dyDescent="0.2">
      <c r="A211" s="11" t="s">
        <v>54</v>
      </c>
      <c r="B211" s="11">
        <v>3</v>
      </c>
      <c r="C211" s="11" t="s">
        <v>58</v>
      </c>
      <c r="D211" s="11">
        <v>50</v>
      </c>
      <c r="E211" s="13">
        <v>2.40489</v>
      </c>
      <c r="F211" s="14">
        <v>40.67</v>
      </c>
      <c r="G211" s="14">
        <f t="shared" si="19"/>
        <v>41.483400000000003</v>
      </c>
      <c r="H211" s="18" t="str">
        <f t="shared" si="20"/>
        <v>50m Libre</v>
      </c>
      <c r="I211" s="8" t="str">
        <f t="shared" si="21"/>
        <v>Hommes 50m Libre-3</v>
      </c>
      <c r="J211" s="3"/>
      <c r="K211" s="3"/>
    </row>
    <row r="212" spans="1:11" x14ac:dyDescent="0.2">
      <c r="A212" s="11" t="s">
        <v>54</v>
      </c>
      <c r="B212" s="11">
        <v>3</v>
      </c>
      <c r="C212" s="11" t="s">
        <v>58</v>
      </c>
      <c r="D212" s="11">
        <v>100</v>
      </c>
      <c r="E212" s="13">
        <v>2.40489</v>
      </c>
      <c r="F212" s="14">
        <v>95.94</v>
      </c>
      <c r="G212" s="14">
        <f t="shared" si="19"/>
        <v>97.858800000000002</v>
      </c>
      <c r="H212" s="18" t="str">
        <f t="shared" si="20"/>
        <v>100m Libre</v>
      </c>
      <c r="I212" s="8" t="str">
        <f t="shared" si="21"/>
        <v>Hommes 100m Libre-3</v>
      </c>
      <c r="J212" s="3"/>
      <c r="K212" s="3"/>
    </row>
    <row r="213" spans="1:11" x14ac:dyDescent="0.2">
      <c r="A213" s="11" t="s">
        <v>54</v>
      </c>
      <c r="B213" s="11">
        <v>3</v>
      </c>
      <c r="C213" s="11" t="s">
        <v>58</v>
      </c>
      <c r="D213" s="11">
        <v>200</v>
      </c>
      <c r="E213" s="13">
        <v>2.40489</v>
      </c>
      <c r="F213" s="14">
        <v>194.39</v>
      </c>
      <c r="G213" s="14">
        <f t="shared" si="19"/>
        <v>198.27779999999998</v>
      </c>
      <c r="H213" s="18" t="str">
        <f t="shared" si="20"/>
        <v>200m Libre</v>
      </c>
      <c r="I213" s="8" t="str">
        <f t="shared" si="21"/>
        <v>Hommes 200m Libre-3</v>
      </c>
      <c r="J213" s="3"/>
      <c r="K213" s="3"/>
    </row>
    <row r="214" spans="1:11" x14ac:dyDescent="0.2">
      <c r="A214" s="11" t="s">
        <v>54</v>
      </c>
      <c r="B214" s="11">
        <v>3</v>
      </c>
      <c r="C214" s="11" t="s">
        <v>59</v>
      </c>
      <c r="D214" s="11">
        <v>50</v>
      </c>
      <c r="E214" s="13">
        <v>2.40489</v>
      </c>
      <c r="F214" s="14">
        <v>63.53</v>
      </c>
      <c r="G214" s="14">
        <f t="shared" si="19"/>
        <v>64.800600000000003</v>
      </c>
      <c r="H214" s="18" t="str">
        <f t="shared" si="20"/>
        <v>50m Papillon</v>
      </c>
      <c r="I214" s="8" t="str">
        <f t="shared" si="21"/>
        <v>Hommes 50m Papillon-3</v>
      </c>
      <c r="J214" s="3"/>
      <c r="K214" s="3"/>
    </row>
    <row r="215" spans="1:11" x14ac:dyDescent="0.2">
      <c r="A215" s="11" t="s">
        <v>54</v>
      </c>
      <c r="B215" s="11">
        <v>3</v>
      </c>
      <c r="C215" s="11" t="s">
        <v>60</v>
      </c>
      <c r="D215" s="11">
        <v>150</v>
      </c>
      <c r="E215" s="13">
        <v>2.40489</v>
      </c>
      <c r="F215" s="14">
        <v>170.18</v>
      </c>
      <c r="G215" s="14">
        <f t="shared" si="19"/>
        <v>173.58360000000002</v>
      </c>
      <c r="H215" s="18" t="str">
        <f t="shared" si="20"/>
        <v>150m Quatre Nages</v>
      </c>
      <c r="I215" s="8" t="str">
        <f t="shared" si="21"/>
        <v>Hommes 150m Quatre Nages-3</v>
      </c>
      <c r="J215" s="3"/>
      <c r="K215" s="3"/>
    </row>
    <row r="216" spans="1:11" x14ac:dyDescent="0.2">
      <c r="A216" s="11" t="s">
        <v>54</v>
      </c>
      <c r="B216" s="11">
        <v>3</v>
      </c>
      <c r="C216" s="11" t="s">
        <v>60</v>
      </c>
      <c r="D216" s="11">
        <v>200</v>
      </c>
      <c r="E216" s="13">
        <v>2.40489</v>
      </c>
      <c r="F216" s="14">
        <v>0</v>
      </c>
      <c r="G216" s="14">
        <f t="shared" si="19"/>
        <v>0</v>
      </c>
      <c r="H216" s="18" t="str">
        <f t="shared" si="20"/>
        <v>200m Quatre Nages</v>
      </c>
      <c r="I216" s="8" t="str">
        <f t="shared" si="21"/>
        <v>Hommes 200m Quatre Nages-3</v>
      </c>
      <c r="J216" s="3"/>
      <c r="K216" s="3"/>
    </row>
    <row r="217" spans="1:11" x14ac:dyDescent="0.2">
      <c r="A217" s="11" t="s">
        <v>54</v>
      </c>
      <c r="B217" s="11">
        <v>4</v>
      </c>
      <c r="C217" s="11" t="s">
        <v>57</v>
      </c>
      <c r="D217" s="11">
        <v>50</v>
      </c>
      <c r="E217" s="13">
        <v>2.4335499999999999</v>
      </c>
      <c r="F217" s="14">
        <v>0</v>
      </c>
      <c r="G217" s="14">
        <f t="shared" si="19"/>
        <v>0</v>
      </c>
      <c r="H217" s="18" t="str">
        <f t="shared" si="20"/>
        <v>50m Brasse</v>
      </c>
      <c r="I217" s="8" t="str">
        <f t="shared" si="21"/>
        <v>Hommes 50m Brasse-4</v>
      </c>
      <c r="J217" s="3"/>
      <c r="K217" s="3"/>
    </row>
    <row r="218" spans="1:11" x14ac:dyDescent="0.2">
      <c r="A218" s="11" t="s">
        <v>54</v>
      </c>
      <c r="B218" s="11">
        <v>4</v>
      </c>
      <c r="C218" s="11" t="s">
        <v>57</v>
      </c>
      <c r="D218" s="11">
        <v>100</v>
      </c>
      <c r="E218" s="13">
        <v>2.4335499999999999</v>
      </c>
      <c r="F218" s="14">
        <v>96.28</v>
      </c>
      <c r="G218" s="14">
        <f t="shared" si="19"/>
        <v>98.205600000000004</v>
      </c>
      <c r="H218" s="18" t="str">
        <f t="shared" si="20"/>
        <v>100m Brasse</v>
      </c>
      <c r="I218" s="8" t="str">
        <f t="shared" si="21"/>
        <v>Hommes 100m Brasse-4</v>
      </c>
      <c r="J218" s="3"/>
      <c r="K218" s="3"/>
    </row>
    <row r="219" spans="1:11" x14ac:dyDescent="0.2">
      <c r="A219" s="11" t="s">
        <v>54</v>
      </c>
      <c r="B219" s="11">
        <v>4</v>
      </c>
      <c r="C219" s="11" t="s">
        <v>57</v>
      </c>
      <c r="D219" s="11">
        <v>200</v>
      </c>
      <c r="E219" s="13">
        <v>2.4335499999999999</v>
      </c>
      <c r="F219" s="14">
        <v>0</v>
      </c>
      <c r="G219" s="14">
        <f t="shared" si="19"/>
        <v>0</v>
      </c>
      <c r="H219" s="18" t="str">
        <f t="shared" si="20"/>
        <v>200m Brasse</v>
      </c>
      <c r="I219" s="8" t="str">
        <f t="shared" si="21"/>
        <v>Hommes 200m Brasse-4</v>
      </c>
      <c r="J219" s="3"/>
      <c r="K219" s="3"/>
    </row>
    <row r="220" spans="1:11" x14ac:dyDescent="0.2">
      <c r="A220" s="11" t="s">
        <v>54</v>
      </c>
      <c r="B220" s="11">
        <v>4</v>
      </c>
      <c r="C220" s="11" t="s">
        <v>56</v>
      </c>
      <c r="D220" s="11">
        <v>50</v>
      </c>
      <c r="E220" s="13">
        <v>2.4335499999999999</v>
      </c>
      <c r="F220" s="14">
        <v>43.7</v>
      </c>
      <c r="G220" s="14">
        <f t="shared" si="19"/>
        <v>44.574000000000005</v>
      </c>
      <c r="H220" s="18" t="str">
        <f t="shared" si="20"/>
        <v>50m Dos</v>
      </c>
      <c r="I220" s="8" t="str">
        <f t="shared" si="21"/>
        <v>Hommes 50m Dos-4</v>
      </c>
      <c r="J220" s="3"/>
      <c r="K220" s="3"/>
    </row>
    <row r="221" spans="1:11" x14ac:dyDescent="0.2">
      <c r="A221" s="11" t="s">
        <v>54</v>
      </c>
      <c r="B221" s="11">
        <v>4</v>
      </c>
      <c r="C221" s="11" t="s">
        <v>56</v>
      </c>
      <c r="D221" s="11">
        <v>100</v>
      </c>
      <c r="E221" s="13">
        <v>2.4335499999999999</v>
      </c>
      <c r="F221" s="14">
        <v>0</v>
      </c>
      <c r="G221" s="14">
        <f t="shared" si="19"/>
        <v>0</v>
      </c>
      <c r="H221" s="18" t="str">
        <f t="shared" si="20"/>
        <v>100m Dos</v>
      </c>
      <c r="I221" s="8" t="str">
        <f t="shared" si="21"/>
        <v>Hommes 100m Dos-4</v>
      </c>
      <c r="J221" s="3"/>
      <c r="K221" s="3"/>
    </row>
    <row r="222" spans="1:11" x14ac:dyDescent="0.2">
      <c r="A222" s="11" t="s">
        <v>54</v>
      </c>
      <c r="B222" s="11">
        <v>4</v>
      </c>
      <c r="C222" s="11" t="s">
        <v>58</v>
      </c>
      <c r="D222" s="11">
        <v>50</v>
      </c>
      <c r="E222" s="13">
        <v>2.4335499999999999</v>
      </c>
      <c r="F222" s="14">
        <v>39.15</v>
      </c>
      <c r="G222" s="14">
        <f t="shared" si="19"/>
        <v>39.933</v>
      </c>
      <c r="H222" s="18" t="str">
        <f t="shared" si="20"/>
        <v>50m Libre</v>
      </c>
      <c r="I222" s="8" t="str">
        <f t="shared" si="21"/>
        <v>Hommes 50m Libre-4</v>
      </c>
      <c r="J222" s="3"/>
      <c r="K222" s="3"/>
    </row>
    <row r="223" spans="1:11" x14ac:dyDescent="0.2">
      <c r="A223" s="11" t="s">
        <v>54</v>
      </c>
      <c r="B223" s="11">
        <v>4</v>
      </c>
      <c r="C223" s="11" t="s">
        <v>58</v>
      </c>
      <c r="D223" s="11">
        <v>100</v>
      </c>
      <c r="E223" s="13">
        <v>2.4335499999999999</v>
      </c>
      <c r="F223" s="14">
        <v>84.59</v>
      </c>
      <c r="G223" s="14">
        <f t="shared" si="19"/>
        <v>86.281800000000004</v>
      </c>
      <c r="H223" s="18" t="str">
        <f t="shared" si="20"/>
        <v>100m Libre</v>
      </c>
      <c r="I223" s="8" t="str">
        <f t="shared" si="21"/>
        <v>Hommes 100m Libre-4</v>
      </c>
      <c r="J223" s="3"/>
      <c r="K223" s="3"/>
    </row>
    <row r="224" spans="1:11" x14ac:dyDescent="0.2">
      <c r="A224" s="11" t="s">
        <v>54</v>
      </c>
      <c r="B224" s="11">
        <v>4</v>
      </c>
      <c r="C224" s="11" t="s">
        <v>58</v>
      </c>
      <c r="D224" s="11">
        <v>200</v>
      </c>
      <c r="E224" s="13">
        <v>2.4335499999999999</v>
      </c>
      <c r="F224" s="14">
        <v>182.44</v>
      </c>
      <c r="G224" s="14">
        <f t="shared" si="19"/>
        <v>186.08879999999999</v>
      </c>
      <c r="H224" s="18" t="str">
        <f t="shared" si="20"/>
        <v>200m Libre</v>
      </c>
      <c r="I224" s="8" t="str">
        <f t="shared" si="21"/>
        <v>Hommes 200m Libre-4</v>
      </c>
      <c r="J224" s="3"/>
      <c r="K224" s="3"/>
    </row>
    <row r="225" spans="1:11" x14ac:dyDescent="0.2">
      <c r="A225" s="11" t="s">
        <v>54</v>
      </c>
      <c r="B225" s="11">
        <v>4</v>
      </c>
      <c r="C225" s="11" t="s">
        <v>59</v>
      </c>
      <c r="D225" s="11">
        <v>50</v>
      </c>
      <c r="E225" s="13">
        <v>2.4335499999999999</v>
      </c>
      <c r="F225" s="14">
        <v>41.23</v>
      </c>
      <c r="G225" s="14">
        <f t="shared" si="19"/>
        <v>42.054600000000001</v>
      </c>
      <c r="H225" s="18" t="str">
        <f t="shared" si="20"/>
        <v>50m Papillon</v>
      </c>
      <c r="I225" s="8" t="str">
        <f t="shared" si="21"/>
        <v>Hommes 50m Papillon-4</v>
      </c>
      <c r="J225" s="3"/>
      <c r="K225" s="3"/>
    </row>
    <row r="226" spans="1:11" x14ac:dyDescent="0.2">
      <c r="A226" s="11" t="s">
        <v>54</v>
      </c>
      <c r="B226" s="11">
        <v>4</v>
      </c>
      <c r="C226" s="11" t="s">
        <v>60</v>
      </c>
      <c r="D226" s="11">
        <v>150</v>
      </c>
      <c r="E226" s="13">
        <v>2.4335499999999999</v>
      </c>
      <c r="F226" s="14">
        <v>147.77000000000001</v>
      </c>
      <c r="G226" s="14">
        <f t="shared" si="19"/>
        <v>150.72540000000001</v>
      </c>
      <c r="H226" s="18" t="str">
        <f t="shared" si="20"/>
        <v>150m Quatre Nages</v>
      </c>
      <c r="I226" s="8" t="str">
        <f t="shared" si="21"/>
        <v>Hommes 150m Quatre Nages-4</v>
      </c>
      <c r="J226" s="3"/>
      <c r="K226" s="3"/>
    </row>
    <row r="227" spans="1:11" x14ac:dyDescent="0.2">
      <c r="A227" s="11" t="s">
        <v>54</v>
      </c>
      <c r="B227" s="11">
        <v>4</v>
      </c>
      <c r="C227" s="11" t="s">
        <v>60</v>
      </c>
      <c r="D227" s="11">
        <v>200</v>
      </c>
      <c r="E227" s="13">
        <v>2.4335499999999999</v>
      </c>
      <c r="F227" s="14">
        <v>0</v>
      </c>
      <c r="G227" s="14">
        <f t="shared" si="19"/>
        <v>0</v>
      </c>
      <c r="H227" s="18" t="str">
        <f t="shared" si="20"/>
        <v>200m Quatre Nages</v>
      </c>
      <c r="I227" s="8" t="str">
        <f t="shared" si="21"/>
        <v>Hommes 200m Quatre Nages-4</v>
      </c>
      <c r="J227" s="3"/>
      <c r="K227" s="3"/>
    </row>
    <row r="228" spans="1:11" x14ac:dyDescent="0.2">
      <c r="A228" s="11" t="s">
        <v>54</v>
      </c>
      <c r="B228" s="11">
        <v>5</v>
      </c>
      <c r="C228" s="11" t="s">
        <v>57</v>
      </c>
      <c r="D228" s="11">
        <v>50</v>
      </c>
      <c r="E228" s="13">
        <v>2.4622099999999998</v>
      </c>
      <c r="F228" s="14">
        <v>0</v>
      </c>
      <c r="G228" s="14">
        <f t="shared" ref="G228:G268" si="22">F228</f>
        <v>0</v>
      </c>
      <c r="H228" s="18" t="str">
        <f t="shared" si="20"/>
        <v>50m Brasse</v>
      </c>
      <c r="I228" s="8" t="str">
        <f t="shared" si="21"/>
        <v>Hommes 50m Brasse-5</v>
      </c>
      <c r="J228" s="5"/>
      <c r="K228" s="5"/>
    </row>
    <row r="229" spans="1:11" x14ac:dyDescent="0.2">
      <c r="A229" s="11" t="s">
        <v>54</v>
      </c>
      <c r="B229" s="11">
        <v>5</v>
      </c>
      <c r="C229" s="11" t="s">
        <v>57</v>
      </c>
      <c r="D229" s="11">
        <v>100</v>
      </c>
      <c r="E229" s="13">
        <v>2.4622099999999998</v>
      </c>
      <c r="F229" s="14">
        <v>89.83</v>
      </c>
      <c r="G229" s="14">
        <f t="shared" si="22"/>
        <v>89.83</v>
      </c>
      <c r="H229" s="18" t="str">
        <f t="shared" si="20"/>
        <v>100m Brasse</v>
      </c>
      <c r="I229" s="8" t="str">
        <f t="shared" si="21"/>
        <v>Hommes 100m Brasse-5</v>
      </c>
      <c r="J229" s="5"/>
      <c r="K229" s="5"/>
    </row>
    <row r="230" spans="1:11" x14ac:dyDescent="0.2">
      <c r="A230" s="11" t="s">
        <v>54</v>
      </c>
      <c r="B230" s="11">
        <v>5</v>
      </c>
      <c r="C230" s="11" t="s">
        <v>57</v>
      </c>
      <c r="D230" s="11">
        <v>200</v>
      </c>
      <c r="E230" s="13">
        <v>2.4622099999999998</v>
      </c>
      <c r="F230" s="14">
        <v>0</v>
      </c>
      <c r="G230" s="14">
        <f t="shared" si="22"/>
        <v>0</v>
      </c>
      <c r="H230" s="18" t="str">
        <f t="shared" si="20"/>
        <v>200m Brasse</v>
      </c>
      <c r="I230" s="8" t="str">
        <f t="shared" si="21"/>
        <v>Hommes 200m Brasse-5</v>
      </c>
      <c r="J230" s="5"/>
      <c r="K230" s="5"/>
    </row>
    <row r="231" spans="1:11" x14ac:dyDescent="0.2">
      <c r="A231" s="11" t="s">
        <v>54</v>
      </c>
      <c r="B231" s="11">
        <v>5</v>
      </c>
      <c r="C231" s="11" t="s">
        <v>56</v>
      </c>
      <c r="D231" s="11">
        <v>50</v>
      </c>
      <c r="E231" s="13">
        <v>2.4622099999999998</v>
      </c>
      <c r="F231" s="14">
        <v>35.96</v>
      </c>
      <c r="G231" s="14">
        <f t="shared" si="22"/>
        <v>35.96</v>
      </c>
      <c r="H231" s="18" t="str">
        <f t="shared" si="20"/>
        <v>50m Dos</v>
      </c>
      <c r="I231" s="8" t="str">
        <f t="shared" si="21"/>
        <v>Hommes 50m Dos-5</v>
      </c>
      <c r="J231" s="5"/>
      <c r="K231" s="5"/>
    </row>
    <row r="232" spans="1:11" x14ac:dyDescent="0.2">
      <c r="A232" s="11" t="s">
        <v>54</v>
      </c>
      <c r="B232" s="11">
        <v>5</v>
      </c>
      <c r="C232" s="11" t="s">
        <v>56</v>
      </c>
      <c r="D232" s="11">
        <v>100</v>
      </c>
      <c r="E232" s="13">
        <v>2.4622099999999998</v>
      </c>
      <c r="F232" s="14">
        <v>0</v>
      </c>
      <c r="G232" s="14">
        <f t="shared" si="22"/>
        <v>0</v>
      </c>
      <c r="H232" s="18" t="str">
        <f t="shared" si="20"/>
        <v>100m Dos</v>
      </c>
      <c r="I232" s="8" t="str">
        <f t="shared" si="21"/>
        <v>Hommes 100m Dos-5</v>
      </c>
      <c r="J232" s="5"/>
      <c r="K232" s="5"/>
    </row>
    <row r="233" spans="1:11" x14ac:dyDescent="0.2">
      <c r="A233" s="11" t="s">
        <v>54</v>
      </c>
      <c r="B233" s="11">
        <v>5</v>
      </c>
      <c r="C233" s="11" t="s">
        <v>58</v>
      </c>
      <c r="D233" s="11">
        <v>50</v>
      </c>
      <c r="E233" s="13">
        <v>2.4622099999999998</v>
      </c>
      <c r="F233" s="14">
        <v>32.61</v>
      </c>
      <c r="G233" s="14">
        <f t="shared" si="22"/>
        <v>32.61</v>
      </c>
      <c r="H233" s="18" t="str">
        <f t="shared" si="20"/>
        <v>50m Libre</v>
      </c>
      <c r="I233" s="8" t="str">
        <f t="shared" si="21"/>
        <v>Hommes 50m Libre-5</v>
      </c>
      <c r="J233" s="5"/>
      <c r="K233" s="5"/>
    </row>
    <row r="234" spans="1:11" x14ac:dyDescent="0.2">
      <c r="A234" s="11" t="s">
        <v>54</v>
      </c>
      <c r="B234" s="11">
        <v>5</v>
      </c>
      <c r="C234" s="11" t="s">
        <v>58</v>
      </c>
      <c r="D234" s="11">
        <v>100</v>
      </c>
      <c r="E234" s="13">
        <v>2.4622099999999998</v>
      </c>
      <c r="F234" s="14">
        <v>70.17</v>
      </c>
      <c r="G234" s="14">
        <f t="shared" si="22"/>
        <v>70.17</v>
      </c>
      <c r="H234" s="18" t="str">
        <f t="shared" si="20"/>
        <v>100m Libre</v>
      </c>
      <c r="I234" s="8" t="str">
        <f t="shared" si="21"/>
        <v>Hommes 100m Libre-5</v>
      </c>
      <c r="J234" s="5"/>
      <c r="K234" s="5"/>
    </row>
    <row r="235" spans="1:11" x14ac:dyDescent="0.2">
      <c r="A235" s="11" t="s">
        <v>54</v>
      </c>
      <c r="B235" s="11">
        <v>5</v>
      </c>
      <c r="C235" s="11" t="s">
        <v>58</v>
      </c>
      <c r="D235" s="11">
        <v>200</v>
      </c>
      <c r="E235" s="13">
        <v>2.4622099999999998</v>
      </c>
      <c r="F235" s="14">
        <v>151.63</v>
      </c>
      <c r="G235" s="14">
        <f t="shared" si="22"/>
        <v>151.63</v>
      </c>
      <c r="H235" s="18" t="str">
        <f t="shared" si="20"/>
        <v>200m Libre</v>
      </c>
      <c r="I235" s="8" t="str">
        <f t="shared" si="21"/>
        <v>Hommes 200m Libre-5</v>
      </c>
      <c r="J235" s="5"/>
      <c r="K235" s="5"/>
    </row>
    <row r="236" spans="1:11" x14ac:dyDescent="0.2">
      <c r="A236" s="11" t="s">
        <v>54</v>
      </c>
      <c r="B236" s="11">
        <v>5</v>
      </c>
      <c r="C236" s="11" t="s">
        <v>59</v>
      </c>
      <c r="D236" s="11">
        <v>50</v>
      </c>
      <c r="E236" s="13">
        <v>2.4622099999999998</v>
      </c>
      <c r="F236" s="14">
        <v>35.340000000000003</v>
      </c>
      <c r="G236" s="14">
        <f t="shared" si="22"/>
        <v>35.340000000000003</v>
      </c>
      <c r="H236" s="18" t="str">
        <f t="shared" si="20"/>
        <v>50m Papillon</v>
      </c>
      <c r="I236" s="8" t="str">
        <f t="shared" si="21"/>
        <v>Hommes 50m Papillon-5</v>
      </c>
      <c r="J236" s="5"/>
      <c r="K236" s="5"/>
    </row>
    <row r="237" spans="1:11" x14ac:dyDescent="0.2">
      <c r="A237" s="11" t="s">
        <v>54</v>
      </c>
      <c r="B237" s="11">
        <v>5</v>
      </c>
      <c r="C237" s="11" t="s">
        <v>59</v>
      </c>
      <c r="D237" s="11">
        <v>100</v>
      </c>
      <c r="E237" s="13">
        <v>2.4622099999999998</v>
      </c>
      <c r="F237" s="14">
        <v>0</v>
      </c>
      <c r="G237" s="14">
        <f t="shared" si="22"/>
        <v>0</v>
      </c>
      <c r="H237" s="18" t="str">
        <f t="shared" si="20"/>
        <v>100m Papillon</v>
      </c>
      <c r="I237" s="8" t="str">
        <f t="shared" si="21"/>
        <v>Hommes 100m Papillon-5</v>
      </c>
      <c r="J237" s="5"/>
      <c r="K237" s="5"/>
    </row>
    <row r="238" spans="1:11" x14ac:dyDescent="0.2">
      <c r="A238" s="11" t="s">
        <v>54</v>
      </c>
      <c r="B238" s="11">
        <v>5</v>
      </c>
      <c r="C238" s="11" t="s">
        <v>60</v>
      </c>
      <c r="D238" s="11">
        <v>200</v>
      </c>
      <c r="E238" s="13">
        <v>2.4622099999999998</v>
      </c>
      <c r="F238" s="14">
        <v>211.01</v>
      </c>
      <c r="G238" s="14">
        <f t="shared" si="22"/>
        <v>211.01</v>
      </c>
      <c r="H238" s="18" t="str">
        <f t="shared" si="20"/>
        <v>200m Quatre Nages</v>
      </c>
      <c r="I238" s="8" t="str">
        <f t="shared" si="21"/>
        <v>Hommes 200m Quatre Nages-5</v>
      </c>
      <c r="J238" s="5"/>
      <c r="K238" s="5"/>
    </row>
    <row r="239" spans="1:11" x14ac:dyDescent="0.2">
      <c r="A239" s="11" t="s">
        <v>54</v>
      </c>
      <c r="B239" s="11">
        <v>6</v>
      </c>
      <c r="C239" s="11" t="s">
        <v>57</v>
      </c>
      <c r="D239" s="11">
        <v>50</v>
      </c>
      <c r="E239" s="13">
        <v>2.4908700000000001</v>
      </c>
      <c r="F239" s="14">
        <v>0</v>
      </c>
      <c r="G239" s="14">
        <f t="shared" si="22"/>
        <v>0</v>
      </c>
      <c r="H239" s="18" t="str">
        <f t="shared" si="20"/>
        <v>50m Brasse</v>
      </c>
      <c r="I239" s="8" t="str">
        <f t="shared" si="21"/>
        <v>Hommes 50m Brasse-6</v>
      </c>
      <c r="J239" s="5"/>
      <c r="K239" s="5"/>
    </row>
    <row r="240" spans="1:11" x14ac:dyDescent="0.2">
      <c r="A240" s="11" t="s">
        <v>54</v>
      </c>
      <c r="B240" s="11">
        <v>6</v>
      </c>
      <c r="C240" s="11" t="s">
        <v>57</v>
      </c>
      <c r="D240" s="11">
        <v>100</v>
      </c>
      <c r="E240" s="13">
        <v>2.4908700000000001</v>
      </c>
      <c r="F240" s="14">
        <v>80.36</v>
      </c>
      <c r="G240" s="14">
        <f t="shared" si="22"/>
        <v>80.36</v>
      </c>
      <c r="H240" s="18" t="str">
        <f t="shared" si="20"/>
        <v>100m Brasse</v>
      </c>
      <c r="I240" s="8" t="str">
        <f t="shared" si="21"/>
        <v>Hommes 100m Brasse-6</v>
      </c>
      <c r="J240" s="5"/>
      <c r="K240" s="5"/>
    </row>
    <row r="241" spans="1:11" x14ac:dyDescent="0.2">
      <c r="A241" s="11" t="s">
        <v>54</v>
      </c>
      <c r="B241" s="11">
        <v>6</v>
      </c>
      <c r="C241" s="11" t="s">
        <v>57</v>
      </c>
      <c r="D241" s="11">
        <v>200</v>
      </c>
      <c r="E241" s="13">
        <v>2.4908700000000001</v>
      </c>
      <c r="F241" s="14">
        <v>0</v>
      </c>
      <c r="G241" s="14">
        <f t="shared" si="22"/>
        <v>0</v>
      </c>
      <c r="H241" s="18" t="str">
        <f t="shared" si="20"/>
        <v>200m Brasse</v>
      </c>
      <c r="I241" s="8" t="str">
        <f t="shared" si="21"/>
        <v>Hommes 200m Brasse-6</v>
      </c>
      <c r="J241" s="5"/>
      <c r="K241" s="5"/>
    </row>
    <row r="242" spans="1:11" x14ac:dyDescent="0.2">
      <c r="A242" s="11" t="s">
        <v>54</v>
      </c>
      <c r="B242" s="11">
        <v>6</v>
      </c>
      <c r="C242" s="11" t="s">
        <v>56</v>
      </c>
      <c r="D242" s="11">
        <v>50</v>
      </c>
      <c r="E242" s="13">
        <v>2.4908700000000001</v>
      </c>
      <c r="F242" s="14">
        <v>0</v>
      </c>
      <c r="G242" s="14">
        <f t="shared" si="22"/>
        <v>0</v>
      </c>
      <c r="H242" s="18" t="str">
        <f t="shared" si="20"/>
        <v>50m Dos</v>
      </c>
      <c r="I242" s="8" t="str">
        <f t="shared" si="21"/>
        <v>Hommes 50m Dos-6</v>
      </c>
      <c r="J242" s="5"/>
      <c r="K242" s="5"/>
    </row>
    <row r="243" spans="1:11" x14ac:dyDescent="0.2">
      <c r="A243" s="11" t="s">
        <v>54</v>
      </c>
      <c r="B243" s="11">
        <v>6</v>
      </c>
      <c r="C243" s="11" t="s">
        <v>56</v>
      </c>
      <c r="D243" s="11">
        <v>100</v>
      </c>
      <c r="E243" s="13">
        <v>2.4908700000000001</v>
      </c>
      <c r="F243" s="14">
        <v>72.97</v>
      </c>
      <c r="G243" s="14">
        <f t="shared" si="22"/>
        <v>72.97</v>
      </c>
      <c r="H243" s="18" t="str">
        <f t="shared" si="20"/>
        <v>100m Dos</v>
      </c>
      <c r="I243" s="8" t="str">
        <f t="shared" si="21"/>
        <v>Hommes 100m Dos-6</v>
      </c>
      <c r="J243" s="5"/>
      <c r="K243" s="5"/>
    </row>
    <row r="244" spans="1:11" x14ac:dyDescent="0.2">
      <c r="A244" s="11" t="s">
        <v>54</v>
      </c>
      <c r="B244" s="11">
        <v>6</v>
      </c>
      <c r="C244" s="11" t="s">
        <v>56</v>
      </c>
      <c r="D244" s="11">
        <v>200</v>
      </c>
      <c r="E244" s="13">
        <v>2.4908700000000001</v>
      </c>
      <c r="F244" s="14">
        <v>0</v>
      </c>
      <c r="G244" s="14">
        <f t="shared" si="22"/>
        <v>0</v>
      </c>
      <c r="H244" s="18" t="str">
        <f t="shared" si="20"/>
        <v>200m Dos</v>
      </c>
      <c r="I244" s="8" t="str">
        <f t="shared" si="21"/>
        <v>Hommes 200m Dos-6</v>
      </c>
      <c r="J244" s="5"/>
      <c r="K244" s="5"/>
    </row>
    <row r="245" spans="1:11" x14ac:dyDescent="0.2">
      <c r="A245" s="11" t="s">
        <v>54</v>
      </c>
      <c r="B245" s="11">
        <v>6</v>
      </c>
      <c r="C245" s="11" t="s">
        <v>58</v>
      </c>
      <c r="D245" s="11">
        <v>50</v>
      </c>
      <c r="E245" s="13">
        <v>2.4908700000000001</v>
      </c>
      <c r="F245" s="14">
        <v>29.43</v>
      </c>
      <c r="G245" s="14">
        <f t="shared" si="22"/>
        <v>29.43</v>
      </c>
      <c r="H245" s="18" t="str">
        <f t="shared" si="20"/>
        <v>50m Libre</v>
      </c>
      <c r="I245" s="8" t="str">
        <f t="shared" si="21"/>
        <v>Hommes 50m Libre-6</v>
      </c>
      <c r="J245" s="5"/>
      <c r="K245" s="5"/>
    </row>
    <row r="246" spans="1:11" x14ac:dyDescent="0.2">
      <c r="A246" s="11" t="s">
        <v>54</v>
      </c>
      <c r="B246" s="11">
        <v>6</v>
      </c>
      <c r="C246" s="11" t="s">
        <v>58</v>
      </c>
      <c r="D246" s="11">
        <v>100</v>
      </c>
      <c r="E246" s="13">
        <v>2.4908700000000001</v>
      </c>
      <c r="F246" s="14">
        <v>65.34</v>
      </c>
      <c r="G246" s="14">
        <f t="shared" si="22"/>
        <v>65.34</v>
      </c>
      <c r="H246" s="18" t="str">
        <f t="shared" si="20"/>
        <v>100m Libre</v>
      </c>
      <c r="I246" s="8" t="str">
        <f t="shared" si="21"/>
        <v>Hommes 100m Libre-6</v>
      </c>
      <c r="J246" s="5"/>
      <c r="K246" s="5"/>
    </row>
    <row r="247" spans="1:11" x14ac:dyDescent="0.2">
      <c r="A247" s="11" t="s">
        <v>54</v>
      </c>
      <c r="B247" s="11">
        <v>6</v>
      </c>
      <c r="C247" s="11" t="s">
        <v>58</v>
      </c>
      <c r="D247" s="11">
        <v>200</v>
      </c>
      <c r="E247" s="13">
        <v>2.4908700000000001</v>
      </c>
      <c r="F247" s="14">
        <v>0</v>
      </c>
      <c r="G247" s="14">
        <f t="shared" si="22"/>
        <v>0</v>
      </c>
      <c r="H247" s="18" t="str">
        <f t="shared" si="20"/>
        <v>200m Libre</v>
      </c>
      <c r="I247" s="8" t="str">
        <f t="shared" si="21"/>
        <v>Hommes 200m Libre-6</v>
      </c>
      <c r="J247" s="5"/>
      <c r="K247" s="5"/>
    </row>
    <row r="248" spans="1:11" x14ac:dyDescent="0.2">
      <c r="A248" s="11" t="s">
        <v>54</v>
      </c>
      <c r="B248" s="11">
        <v>6</v>
      </c>
      <c r="C248" s="11" t="s">
        <v>58</v>
      </c>
      <c r="D248" s="11">
        <v>400</v>
      </c>
      <c r="E248" s="13">
        <v>2.4908700000000001</v>
      </c>
      <c r="F248" s="14">
        <v>305.58</v>
      </c>
      <c r="G248" s="14">
        <f t="shared" si="22"/>
        <v>305.58</v>
      </c>
      <c r="H248" s="18" t="str">
        <f t="shared" si="20"/>
        <v>400m Libre</v>
      </c>
      <c r="I248" s="8" t="str">
        <f t="shared" si="21"/>
        <v>Hommes 400m Libre-6</v>
      </c>
      <c r="J248" s="5"/>
      <c r="K248" s="5"/>
    </row>
    <row r="249" spans="1:11" x14ac:dyDescent="0.2">
      <c r="A249" s="11" t="s">
        <v>54</v>
      </c>
      <c r="B249" s="11">
        <v>6</v>
      </c>
      <c r="C249" s="11" t="s">
        <v>58</v>
      </c>
      <c r="D249" s="11">
        <v>800</v>
      </c>
      <c r="E249" s="13">
        <v>2.4908700000000001</v>
      </c>
      <c r="F249" s="14">
        <v>0</v>
      </c>
      <c r="G249" s="14">
        <f t="shared" si="22"/>
        <v>0</v>
      </c>
      <c r="H249" s="18" t="str">
        <f t="shared" si="20"/>
        <v>800m Libre</v>
      </c>
      <c r="I249" s="8" t="str">
        <f t="shared" si="21"/>
        <v>Hommes 800m Libre-6</v>
      </c>
      <c r="J249" s="5"/>
      <c r="K249" s="5"/>
    </row>
    <row r="250" spans="1:11" x14ac:dyDescent="0.2">
      <c r="A250" s="11" t="s">
        <v>54</v>
      </c>
      <c r="B250" s="11">
        <v>6</v>
      </c>
      <c r="C250" s="11" t="s">
        <v>58</v>
      </c>
      <c r="D250" s="11">
        <v>1500</v>
      </c>
      <c r="E250" s="13">
        <v>2.4908700000000001</v>
      </c>
      <c r="F250" s="14">
        <v>0</v>
      </c>
      <c r="G250" s="14">
        <f t="shared" si="22"/>
        <v>0</v>
      </c>
      <c r="H250" s="18" t="str">
        <f t="shared" si="20"/>
        <v>1500m Libre</v>
      </c>
      <c r="I250" s="8" t="str">
        <f t="shared" si="21"/>
        <v>Hommes 1500m Libre-6</v>
      </c>
      <c r="J250" s="5"/>
      <c r="K250" s="5"/>
    </row>
    <row r="251" spans="1:11" x14ac:dyDescent="0.2">
      <c r="A251" s="11" t="s">
        <v>54</v>
      </c>
      <c r="B251" s="11">
        <v>6</v>
      </c>
      <c r="C251" s="11" t="s">
        <v>59</v>
      </c>
      <c r="D251" s="11">
        <v>50</v>
      </c>
      <c r="E251" s="13">
        <v>2.4908700000000001</v>
      </c>
      <c r="F251" s="14">
        <v>30.57</v>
      </c>
      <c r="G251" s="14">
        <f t="shared" si="22"/>
        <v>30.57</v>
      </c>
      <c r="H251" s="18" t="str">
        <f t="shared" si="20"/>
        <v>50m Papillon</v>
      </c>
      <c r="I251" s="8" t="str">
        <f t="shared" si="21"/>
        <v>Hommes 50m Papillon-6</v>
      </c>
      <c r="J251" s="5"/>
      <c r="K251" s="5"/>
    </row>
    <row r="252" spans="1:11" x14ac:dyDescent="0.2">
      <c r="A252" s="11" t="s">
        <v>54</v>
      </c>
      <c r="B252" s="11">
        <v>6</v>
      </c>
      <c r="C252" s="11" t="s">
        <v>59</v>
      </c>
      <c r="D252" s="11">
        <v>100</v>
      </c>
      <c r="E252" s="13">
        <v>2.4908700000000001</v>
      </c>
      <c r="F252" s="14">
        <v>0</v>
      </c>
      <c r="G252" s="14">
        <f t="shared" si="22"/>
        <v>0</v>
      </c>
      <c r="H252" s="18" t="str">
        <f t="shared" si="20"/>
        <v>100m Papillon</v>
      </c>
      <c r="I252" s="8" t="str">
        <f t="shared" si="21"/>
        <v>Hommes 100m Papillon-6</v>
      </c>
      <c r="J252" s="5"/>
      <c r="K252" s="5"/>
    </row>
    <row r="253" spans="1:11" x14ac:dyDescent="0.2">
      <c r="A253" s="11" t="s">
        <v>54</v>
      </c>
      <c r="B253" s="11">
        <v>6</v>
      </c>
      <c r="C253" s="11" t="s">
        <v>60</v>
      </c>
      <c r="D253" s="11">
        <v>200</v>
      </c>
      <c r="E253" s="13">
        <v>2.4908700000000001</v>
      </c>
      <c r="F253" s="14">
        <v>161.24</v>
      </c>
      <c r="G253" s="14">
        <f t="shared" si="22"/>
        <v>161.24</v>
      </c>
      <c r="H253" s="18" t="str">
        <f t="shared" si="20"/>
        <v>200m Quatre Nages</v>
      </c>
      <c r="I253" s="8" t="str">
        <f t="shared" si="21"/>
        <v>Hommes 200m Quatre Nages-6</v>
      </c>
      <c r="J253" s="5"/>
      <c r="K253" s="5"/>
    </row>
    <row r="254" spans="1:11" x14ac:dyDescent="0.2">
      <c r="A254" s="11" t="s">
        <v>54</v>
      </c>
      <c r="B254" s="11">
        <v>7</v>
      </c>
      <c r="C254" s="11" t="s">
        <v>57</v>
      </c>
      <c r="D254" s="11">
        <v>50</v>
      </c>
      <c r="E254" s="13">
        <v>2.51953</v>
      </c>
      <c r="F254" s="14">
        <v>0</v>
      </c>
      <c r="G254" s="14">
        <f t="shared" si="22"/>
        <v>0</v>
      </c>
      <c r="H254" s="18" t="str">
        <f t="shared" si="20"/>
        <v>50m Brasse</v>
      </c>
      <c r="I254" s="8" t="str">
        <f t="shared" si="21"/>
        <v>Hommes 50m Brasse-7</v>
      </c>
      <c r="J254" s="5"/>
      <c r="K254" s="5"/>
    </row>
    <row r="255" spans="1:11" x14ac:dyDescent="0.2">
      <c r="A255" s="11" t="s">
        <v>54</v>
      </c>
      <c r="B255" s="11">
        <v>7</v>
      </c>
      <c r="C255" s="11" t="s">
        <v>57</v>
      </c>
      <c r="D255" s="11">
        <v>100</v>
      </c>
      <c r="E255" s="13">
        <v>2.51953</v>
      </c>
      <c r="F255" s="14">
        <v>76.41</v>
      </c>
      <c r="G255" s="14">
        <f t="shared" si="22"/>
        <v>76.41</v>
      </c>
      <c r="H255" s="18" t="str">
        <f t="shared" si="20"/>
        <v>100m Brasse</v>
      </c>
      <c r="I255" s="8" t="str">
        <f t="shared" si="21"/>
        <v>Hommes 100m Brasse-7</v>
      </c>
      <c r="J255" s="5"/>
      <c r="K255" s="5"/>
    </row>
    <row r="256" spans="1:11" x14ac:dyDescent="0.2">
      <c r="A256" s="11" t="s">
        <v>54</v>
      </c>
      <c r="B256" s="11">
        <v>7</v>
      </c>
      <c r="C256" s="11" t="s">
        <v>57</v>
      </c>
      <c r="D256" s="11">
        <v>200</v>
      </c>
      <c r="E256" s="13">
        <v>2.51953</v>
      </c>
      <c r="F256" s="14">
        <v>0</v>
      </c>
      <c r="G256" s="14">
        <f t="shared" si="22"/>
        <v>0</v>
      </c>
      <c r="H256" s="18" t="str">
        <f t="shared" si="20"/>
        <v>200m Brasse</v>
      </c>
      <c r="I256" s="8" t="str">
        <f t="shared" si="21"/>
        <v>Hommes 200m Brasse-7</v>
      </c>
      <c r="J256" s="5"/>
      <c r="K256" s="5"/>
    </row>
    <row r="257" spans="1:11" x14ac:dyDescent="0.2">
      <c r="A257" s="11" t="s">
        <v>54</v>
      </c>
      <c r="B257" s="11">
        <v>7</v>
      </c>
      <c r="C257" s="11" t="s">
        <v>56</v>
      </c>
      <c r="D257" s="11">
        <v>50</v>
      </c>
      <c r="E257" s="13">
        <v>2.51953</v>
      </c>
      <c r="F257" s="14">
        <v>0</v>
      </c>
      <c r="G257" s="14">
        <f t="shared" si="22"/>
        <v>0</v>
      </c>
      <c r="H257" s="18" t="str">
        <f t="shared" si="20"/>
        <v>50m Dos</v>
      </c>
      <c r="I257" s="8" t="str">
        <f t="shared" si="21"/>
        <v>Hommes 50m Dos-7</v>
      </c>
      <c r="J257" s="5"/>
      <c r="K257" s="5"/>
    </row>
    <row r="258" spans="1:11" x14ac:dyDescent="0.2">
      <c r="A258" s="11" t="s">
        <v>54</v>
      </c>
      <c r="B258" s="11">
        <v>7</v>
      </c>
      <c r="C258" s="11" t="s">
        <v>56</v>
      </c>
      <c r="D258" s="11">
        <v>100</v>
      </c>
      <c r="E258" s="13">
        <v>2.51953</v>
      </c>
      <c r="F258" s="14">
        <v>70.83</v>
      </c>
      <c r="G258" s="14">
        <f t="shared" si="22"/>
        <v>70.83</v>
      </c>
      <c r="H258" s="18" t="str">
        <f t="shared" ref="H258:H321" si="23">D258&amp;"m "&amp;C258</f>
        <v>100m Dos</v>
      </c>
      <c r="I258" s="8" t="str">
        <f t="shared" si="21"/>
        <v>Hommes 100m Dos-7</v>
      </c>
      <c r="J258" s="5"/>
      <c r="K258" s="5"/>
    </row>
    <row r="259" spans="1:11" x14ac:dyDescent="0.2">
      <c r="A259" s="11" t="s">
        <v>54</v>
      </c>
      <c r="B259" s="11">
        <v>7</v>
      </c>
      <c r="C259" s="11" t="s">
        <v>56</v>
      </c>
      <c r="D259" s="11">
        <v>200</v>
      </c>
      <c r="E259" s="13">
        <v>2.51953</v>
      </c>
      <c r="F259" s="14">
        <v>0</v>
      </c>
      <c r="G259" s="14">
        <f t="shared" si="22"/>
        <v>0</v>
      </c>
      <c r="H259" s="18" t="str">
        <f t="shared" si="23"/>
        <v>200m Dos</v>
      </c>
      <c r="I259" s="8" t="str">
        <f t="shared" ref="I259:I322" si="24">A259&amp;" "&amp;H259&amp;"-"&amp;B259</f>
        <v>Hommes 200m Dos-7</v>
      </c>
      <c r="J259" s="5"/>
      <c r="K259" s="5"/>
    </row>
    <row r="260" spans="1:11" x14ac:dyDescent="0.2">
      <c r="A260" s="11" t="s">
        <v>54</v>
      </c>
      <c r="B260" s="11">
        <v>7</v>
      </c>
      <c r="C260" s="11" t="s">
        <v>58</v>
      </c>
      <c r="D260" s="11">
        <v>50</v>
      </c>
      <c r="E260" s="13">
        <v>2.51953</v>
      </c>
      <c r="F260" s="14">
        <v>27.76</v>
      </c>
      <c r="G260" s="14">
        <f t="shared" si="22"/>
        <v>27.76</v>
      </c>
      <c r="H260" s="18" t="str">
        <f t="shared" si="23"/>
        <v>50m Libre</v>
      </c>
      <c r="I260" s="8" t="str">
        <f t="shared" si="24"/>
        <v>Hommes 50m Libre-7</v>
      </c>
      <c r="J260" s="5"/>
      <c r="K260" s="5"/>
    </row>
    <row r="261" spans="1:11" x14ac:dyDescent="0.2">
      <c r="A261" s="11" t="s">
        <v>54</v>
      </c>
      <c r="B261" s="11">
        <v>7</v>
      </c>
      <c r="C261" s="11" t="s">
        <v>58</v>
      </c>
      <c r="D261" s="11">
        <v>100</v>
      </c>
      <c r="E261" s="13">
        <v>2.51953</v>
      </c>
      <c r="F261" s="14">
        <v>61.92</v>
      </c>
      <c r="G261" s="14">
        <f t="shared" si="22"/>
        <v>61.92</v>
      </c>
      <c r="H261" s="18" t="str">
        <f t="shared" si="23"/>
        <v>100m Libre</v>
      </c>
      <c r="I261" s="8" t="str">
        <f t="shared" si="24"/>
        <v>Hommes 100m Libre-7</v>
      </c>
      <c r="J261" s="5"/>
      <c r="K261" s="5"/>
    </row>
    <row r="262" spans="1:11" x14ac:dyDescent="0.2">
      <c r="A262" s="11" t="s">
        <v>54</v>
      </c>
      <c r="B262" s="11">
        <v>7</v>
      </c>
      <c r="C262" s="11" t="s">
        <v>58</v>
      </c>
      <c r="D262" s="11">
        <v>200</v>
      </c>
      <c r="E262" s="13">
        <v>2.51953</v>
      </c>
      <c r="F262" s="14">
        <v>0</v>
      </c>
      <c r="G262" s="14">
        <f t="shared" si="22"/>
        <v>0</v>
      </c>
      <c r="H262" s="18" t="str">
        <f t="shared" si="23"/>
        <v>200m Libre</v>
      </c>
      <c r="I262" s="8" t="str">
        <f t="shared" si="24"/>
        <v>Hommes 200m Libre-7</v>
      </c>
      <c r="J262" s="5"/>
      <c r="K262" s="5"/>
    </row>
    <row r="263" spans="1:11" x14ac:dyDescent="0.2">
      <c r="A263" s="11" t="s">
        <v>54</v>
      </c>
      <c r="B263" s="11">
        <v>7</v>
      </c>
      <c r="C263" s="11" t="s">
        <v>58</v>
      </c>
      <c r="D263" s="11">
        <v>400</v>
      </c>
      <c r="E263" s="13">
        <v>2.51953</v>
      </c>
      <c r="F263" s="14">
        <v>288.75</v>
      </c>
      <c r="G263" s="14">
        <f t="shared" si="22"/>
        <v>288.75</v>
      </c>
      <c r="H263" s="18" t="str">
        <f t="shared" si="23"/>
        <v>400m Libre</v>
      </c>
      <c r="I263" s="8" t="str">
        <f t="shared" si="24"/>
        <v>Hommes 400m Libre-7</v>
      </c>
      <c r="J263" s="5"/>
      <c r="K263" s="5"/>
    </row>
    <row r="264" spans="1:11" x14ac:dyDescent="0.2">
      <c r="A264" s="11" t="s">
        <v>54</v>
      </c>
      <c r="B264" s="11">
        <v>7</v>
      </c>
      <c r="C264" s="11" t="s">
        <v>58</v>
      </c>
      <c r="D264" s="11">
        <v>800</v>
      </c>
      <c r="E264" s="13">
        <v>2.51953</v>
      </c>
      <c r="F264" s="14">
        <v>0</v>
      </c>
      <c r="G264" s="14">
        <f t="shared" si="22"/>
        <v>0</v>
      </c>
      <c r="H264" s="18" t="str">
        <f t="shared" si="23"/>
        <v>800m Libre</v>
      </c>
      <c r="I264" s="8" t="str">
        <f t="shared" si="24"/>
        <v>Hommes 800m Libre-7</v>
      </c>
      <c r="J264" s="5"/>
      <c r="K264" s="5"/>
    </row>
    <row r="265" spans="1:11" x14ac:dyDescent="0.2">
      <c r="A265" s="11" t="s">
        <v>54</v>
      </c>
      <c r="B265" s="11">
        <v>7</v>
      </c>
      <c r="C265" s="11" t="s">
        <v>58</v>
      </c>
      <c r="D265" s="11">
        <v>1500</v>
      </c>
      <c r="E265" s="13">
        <v>2.51953</v>
      </c>
      <c r="F265" s="14">
        <v>0</v>
      </c>
      <c r="G265" s="14">
        <f t="shared" si="22"/>
        <v>0</v>
      </c>
      <c r="H265" s="18" t="str">
        <f t="shared" si="23"/>
        <v>1500m Libre</v>
      </c>
      <c r="I265" s="8" t="str">
        <f t="shared" si="24"/>
        <v>Hommes 1500m Libre-7</v>
      </c>
      <c r="J265" s="5"/>
      <c r="K265" s="5"/>
    </row>
    <row r="266" spans="1:11" x14ac:dyDescent="0.2">
      <c r="A266" s="11" t="s">
        <v>54</v>
      </c>
      <c r="B266" s="11">
        <v>7</v>
      </c>
      <c r="C266" s="11" t="s">
        <v>59</v>
      </c>
      <c r="D266" s="11">
        <v>50</v>
      </c>
      <c r="E266" s="13">
        <v>2.51953</v>
      </c>
      <c r="F266" s="14">
        <v>29.52</v>
      </c>
      <c r="G266" s="14">
        <f t="shared" si="22"/>
        <v>29.52</v>
      </c>
      <c r="H266" s="18" t="str">
        <f t="shared" si="23"/>
        <v>50m Papillon</v>
      </c>
      <c r="I266" s="8" t="str">
        <f t="shared" si="24"/>
        <v>Hommes 50m Papillon-7</v>
      </c>
      <c r="J266" s="5"/>
      <c r="K266" s="5"/>
    </row>
    <row r="267" spans="1:11" x14ac:dyDescent="0.2">
      <c r="A267" s="11" t="s">
        <v>54</v>
      </c>
      <c r="B267" s="11">
        <v>7</v>
      </c>
      <c r="C267" s="11" t="s">
        <v>59</v>
      </c>
      <c r="D267" s="11">
        <v>100</v>
      </c>
      <c r="E267" s="13">
        <v>2.51953</v>
      </c>
      <c r="F267" s="14">
        <v>0</v>
      </c>
      <c r="G267" s="14">
        <f t="shared" si="22"/>
        <v>0</v>
      </c>
      <c r="H267" s="18" t="str">
        <f t="shared" si="23"/>
        <v>100m Papillon</v>
      </c>
      <c r="I267" s="8" t="str">
        <f t="shared" si="24"/>
        <v>Hommes 100m Papillon-7</v>
      </c>
      <c r="J267" s="5"/>
      <c r="K267" s="5"/>
    </row>
    <row r="268" spans="1:11" x14ac:dyDescent="0.2">
      <c r="A268" s="11" t="s">
        <v>54</v>
      </c>
      <c r="B268" s="11">
        <v>7</v>
      </c>
      <c r="C268" s="11" t="s">
        <v>60</v>
      </c>
      <c r="D268" s="11">
        <v>200</v>
      </c>
      <c r="E268" s="13">
        <v>2.51953</v>
      </c>
      <c r="F268" s="14">
        <v>154.56</v>
      </c>
      <c r="G268" s="14">
        <f t="shared" si="22"/>
        <v>154.56</v>
      </c>
      <c r="H268" s="18" t="str">
        <f t="shared" si="23"/>
        <v>200m Quatre Nages</v>
      </c>
      <c r="I268" s="8" t="str">
        <f t="shared" si="24"/>
        <v>Hommes 200m Quatre Nages-7</v>
      </c>
      <c r="J268" s="5"/>
      <c r="K268" s="5"/>
    </row>
    <row r="269" spans="1:11" x14ac:dyDescent="0.2">
      <c r="A269" s="11" t="s">
        <v>54</v>
      </c>
      <c r="B269" s="11">
        <v>8</v>
      </c>
      <c r="C269" s="11" t="s">
        <v>57</v>
      </c>
      <c r="D269" s="11">
        <v>50</v>
      </c>
      <c r="E269" s="13">
        <v>2.54819</v>
      </c>
      <c r="F269" s="14">
        <v>0</v>
      </c>
      <c r="G269" s="14">
        <f t="shared" ref="G269:G316" si="25">F269*0.98</f>
        <v>0</v>
      </c>
      <c r="H269" s="18" t="str">
        <f t="shared" si="23"/>
        <v>50m Brasse</v>
      </c>
      <c r="I269" s="8" t="str">
        <f t="shared" si="24"/>
        <v>Hommes 50m Brasse-8</v>
      </c>
      <c r="J269" s="5"/>
      <c r="K269" s="5"/>
    </row>
    <row r="270" spans="1:11" x14ac:dyDescent="0.2">
      <c r="A270" s="11" t="s">
        <v>54</v>
      </c>
      <c r="B270" s="11">
        <v>8</v>
      </c>
      <c r="C270" s="11" t="s">
        <v>57</v>
      </c>
      <c r="D270" s="11">
        <v>100</v>
      </c>
      <c r="E270" s="13">
        <v>2.54819</v>
      </c>
      <c r="F270" s="14">
        <v>70.73</v>
      </c>
      <c r="G270" s="14">
        <f t="shared" si="25"/>
        <v>69.315399999999997</v>
      </c>
      <c r="H270" s="18" t="str">
        <f t="shared" si="23"/>
        <v>100m Brasse</v>
      </c>
      <c r="I270" s="8" t="str">
        <f t="shared" si="24"/>
        <v>Hommes 100m Brasse-8</v>
      </c>
      <c r="J270" s="5"/>
      <c r="K270" s="5"/>
    </row>
    <row r="271" spans="1:11" x14ac:dyDescent="0.2">
      <c r="A271" s="11" t="s">
        <v>54</v>
      </c>
      <c r="B271" s="11">
        <v>8</v>
      </c>
      <c r="C271" s="11" t="s">
        <v>57</v>
      </c>
      <c r="D271" s="11">
        <v>200</v>
      </c>
      <c r="E271" s="13">
        <v>2.54819</v>
      </c>
      <c r="F271" s="14">
        <v>0</v>
      </c>
      <c r="G271" s="14">
        <f t="shared" si="25"/>
        <v>0</v>
      </c>
      <c r="H271" s="18" t="str">
        <f t="shared" si="23"/>
        <v>200m Brasse</v>
      </c>
      <c r="I271" s="8" t="str">
        <f t="shared" si="24"/>
        <v>Hommes 200m Brasse-8</v>
      </c>
      <c r="J271" s="5"/>
      <c r="K271" s="5"/>
    </row>
    <row r="272" spans="1:11" x14ac:dyDescent="0.2">
      <c r="A272" s="11" t="s">
        <v>54</v>
      </c>
      <c r="B272" s="11">
        <v>8</v>
      </c>
      <c r="C272" s="11" t="s">
        <v>56</v>
      </c>
      <c r="D272" s="11">
        <v>50</v>
      </c>
      <c r="E272" s="13">
        <v>2.54819</v>
      </c>
      <c r="F272" s="14">
        <v>0</v>
      </c>
      <c r="G272" s="14">
        <f t="shared" si="25"/>
        <v>0</v>
      </c>
      <c r="H272" s="18" t="str">
        <f t="shared" si="23"/>
        <v>50m Dos</v>
      </c>
      <c r="I272" s="8" t="str">
        <f t="shared" si="24"/>
        <v>Hommes 50m Dos-8</v>
      </c>
      <c r="J272" s="5"/>
      <c r="K272" s="5"/>
    </row>
    <row r="273" spans="1:11" x14ac:dyDescent="0.2">
      <c r="A273" s="11" t="s">
        <v>54</v>
      </c>
      <c r="B273" s="11">
        <v>8</v>
      </c>
      <c r="C273" s="11" t="s">
        <v>56</v>
      </c>
      <c r="D273" s="11">
        <v>100</v>
      </c>
      <c r="E273" s="13">
        <v>2.54819</v>
      </c>
      <c r="F273" s="14">
        <v>64.56</v>
      </c>
      <c r="G273" s="14">
        <f t="shared" si="25"/>
        <v>63.268799999999999</v>
      </c>
      <c r="H273" s="18" t="str">
        <f t="shared" si="23"/>
        <v>100m Dos</v>
      </c>
      <c r="I273" s="8" t="str">
        <f t="shared" si="24"/>
        <v>Hommes 100m Dos-8</v>
      </c>
      <c r="J273" s="5"/>
      <c r="K273" s="5"/>
    </row>
    <row r="274" spans="1:11" x14ac:dyDescent="0.2">
      <c r="A274" s="11" t="s">
        <v>54</v>
      </c>
      <c r="B274" s="11">
        <v>8</v>
      </c>
      <c r="C274" s="11" t="s">
        <v>56</v>
      </c>
      <c r="D274" s="11">
        <v>200</v>
      </c>
      <c r="E274" s="13">
        <v>2.54819</v>
      </c>
      <c r="F274" s="14">
        <v>0</v>
      </c>
      <c r="G274" s="14">
        <f t="shared" si="25"/>
        <v>0</v>
      </c>
      <c r="H274" s="18" t="str">
        <f t="shared" si="23"/>
        <v>200m Dos</v>
      </c>
      <c r="I274" s="8" t="str">
        <f t="shared" si="24"/>
        <v>Hommes 200m Dos-8</v>
      </c>
      <c r="J274" s="5"/>
      <c r="K274" s="5"/>
    </row>
    <row r="275" spans="1:11" x14ac:dyDescent="0.2">
      <c r="A275" s="11" t="s">
        <v>54</v>
      </c>
      <c r="B275" s="11">
        <v>8</v>
      </c>
      <c r="C275" s="11" t="s">
        <v>58</v>
      </c>
      <c r="D275" s="11">
        <v>50</v>
      </c>
      <c r="E275" s="13">
        <v>2.54819</v>
      </c>
      <c r="F275" s="14">
        <v>26.46</v>
      </c>
      <c r="G275" s="14">
        <f t="shared" si="25"/>
        <v>25.930800000000001</v>
      </c>
      <c r="H275" s="18" t="str">
        <f t="shared" si="23"/>
        <v>50m Libre</v>
      </c>
      <c r="I275" s="8" t="str">
        <f t="shared" si="24"/>
        <v>Hommes 50m Libre-8</v>
      </c>
      <c r="J275" s="5"/>
      <c r="K275" s="5"/>
    </row>
    <row r="276" spans="1:11" x14ac:dyDescent="0.2">
      <c r="A276" s="11" t="s">
        <v>54</v>
      </c>
      <c r="B276" s="11">
        <v>8</v>
      </c>
      <c r="C276" s="11" t="s">
        <v>58</v>
      </c>
      <c r="D276" s="11">
        <v>100</v>
      </c>
      <c r="E276" s="13">
        <v>2.54819</v>
      </c>
      <c r="F276" s="14">
        <v>57.4</v>
      </c>
      <c r="G276" s="14">
        <f t="shared" si="25"/>
        <v>56.251999999999995</v>
      </c>
      <c r="H276" s="18" t="str">
        <f t="shared" si="23"/>
        <v>100m Libre</v>
      </c>
      <c r="I276" s="8" t="str">
        <f t="shared" si="24"/>
        <v>Hommes 100m Libre-8</v>
      </c>
      <c r="J276" s="5"/>
      <c r="K276" s="5"/>
    </row>
    <row r="277" spans="1:11" x14ac:dyDescent="0.2">
      <c r="A277" s="11" t="s">
        <v>54</v>
      </c>
      <c r="B277" s="11">
        <v>8</v>
      </c>
      <c r="C277" s="11" t="s">
        <v>58</v>
      </c>
      <c r="D277" s="11">
        <v>200</v>
      </c>
      <c r="E277" s="13">
        <v>2.54819</v>
      </c>
      <c r="F277" s="14">
        <v>0</v>
      </c>
      <c r="G277" s="14">
        <f t="shared" si="25"/>
        <v>0</v>
      </c>
      <c r="H277" s="18" t="str">
        <f t="shared" si="23"/>
        <v>200m Libre</v>
      </c>
      <c r="I277" s="8" t="str">
        <f t="shared" si="24"/>
        <v>Hommes 200m Libre-8</v>
      </c>
      <c r="J277" s="5"/>
      <c r="K277" s="5"/>
    </row>
    <row r="278" spans="1:11" x14ac:dyDescent="0.2">
      <c r="A278" s="11" t="s">
        <v>54</v>
      </c>
      <c r="B278" s="11">
        <v>8</v>
      </c>
      <c r="C278" s="11" t="s">
        <v>58</v>
      </c>
      <c r="D278" s="11">
        <v>400</v>
      </c>
      <c r="E278" s="13">
        <v>2.54819</v>
      </c>
      <c r="F278" s="14">
        <v>266.44</v>
      </c>
      <c r="G278" s="14">
        <f t="shared" si="25"/>
        <v>261.1112</v>
      </c>
      <c r="H278" s="18" t="str">
        <f t="shared" si="23"/>
        <v>400m Libre</v>
      </c>
      <c r="I278" s="8" t="str">
        <f t="shared" si="24"/>
        <v>Hommes 400m Libre-8</v>
      </c>
      <c r="J278" s="5"/>
      <c r="K278" s="5"/>
    </row>
    <row r="279" spans="1:11" x14ac:dyDescent="0.2">
      <c r="A279" s="11" t="s">
        <v>54</v>
      </c>
      <c r="B279" s="11">
        <v>8</v>
      </c>
      <c r="C279" s="11" t="s">
        <v>58</v>
      </c>
      <c r="D279" s="11">
        <v>800</v>
      </c>
      <c r="E279" s="13">
        <v>2.54819</v>
      </c>
      <c r="F279" s="14">
        <v>0</v>
      </c>
      <c r="G279" s="14">
        <f t="shared" si="25"/>
        <v>0</v>
      </c>
      <c r="H279" s="18" t="str">
        <f t="shared" si="23"/>
        <v>800m Libre</v>
      </c>
      <c r="I279" s="8" t="str">
        <f t="shared" si="24"/>
        <v>Hommes 800m Libre-8</v>
      </c>
      <c r="J279" s="5"/>
      <c r="K279" s="5"/>
    </row>
    <row r="280" spans="1:11" x14ac:dyDescent="0.2">
      <c r="A280" s="11" t="s">
        <v>54</v>
      </c>
      <c r="B280" s="11">
        <v>8</v>
      </c>
      <c r="C280" s="11" t="s">
        <v>58</v>
      </c>
      <c r="D280" s="11">
        <v>1500</v>
      </c>
      <c r="E280" s="13">
        <v>2.54819</v>
      </c>
      <c r="F280" s="14">
        <v>0</v>
      </c>
      <c r="G280" s="14">
        <f t="shared" si="25"/>
        <v>0</v>
      </c>
      <c r="H280" s="18" t="str">
        <f t="shared" si="23"/>
        <v>1500m Libre</v>
      </c>
      <c r="I280" s="8" t="str">
        <f t="shared" si="24"/>
        <v>Hommes 1500m Libre-8</v>
      </c>
      <c r="J280" s="5"/>
      <c r="K280" s="5"/>
    </row>
    <row r="281" spans="1:11" x14ac:dyDescent="0.2">
      <c r="A281" s="11" t="s">
        <v>54</v>
      </c>
      <c r="B281" s="11">
        <v>8</v>
      </c>
      <c r="C281" s="11" t="s">
        <v>59</v>
      </c>
      <c r="D281" s="11">
        <v>50</v>
      </c>
      <c r="E281" s="13">
        <v>2.54819</v>
      </c>
      <c r="F281" s="14">
        <v>0</v>
      </c>
      <c r="G281" s="14">
        <f t="shared" si="25"/>
        <v>0</v>
      </c>
      <c r="H281" s="18" t="str">
        <f t="shared" si="23"/>
        <v>50m Papillon</v>
      </c>
      <c r="I281" s="8" t="str">
        <f t="shared" si="24"/>
        <v>Hommes 50m Papillon-8</v>
      </c>
      <c r="J281" s="5"/>
      <c r="K281" s="5"/>
    </row>
    <row r="282" spans="1:11" x14ac:dyDescent="0.2">
      <c r="A282" s="11" t="s">
        <v>54</v>
      </c>
      <c r="B282" s="11">
        <v>8</v>
      </c>
      <c r="C282" s="11" t="s">
        <v>59</v>
      </c>
      <c r="D282" s="11">
        <v>100</v>
      </c>
      <c r="E282" s="13">
        <v>2.54819</v>
      </c>
      <c r="F282" s="14">
        <v>60.71</v>
      </c>
      <c r="G282" s="14">
        <f t="shared" si="25"/>
        <v>59.495800000000003</v>
      </c>
      <c r="H282" s="18" t="str">
        <f t="shared" si="23"/>
        <v>100m Papillon</v>
      </c>
      <c r="I282" s="8" t="str">
        <f t="shared" si="24"/>
        <v>Hommes 100m Papillon-8</v>
      </c>
      <c r="J282" s="5"/>
      <c r="K282" s="5"/>
    </row>
    <row r="283" spans="1:11" x14ac:dyDescent="0.2">
      <c r="A283" s="11" t="s">
        <v>54</v>
      </c>
      <c r="B283" s="11">
        <v>8</v>
      </c>
      <c r="C283" s="11" t="s">
        <v>59</v>
      </c>
      <c r="D283" s="11">
        <v>200</v>
      </c>
      <c r="E283" s="13">
        <v>2.54819</v>
      </c>
      <c r="F283" s="14">
        <v>0</v>
      </c>
      <c r="G283" s="14">
        <f t="shared" si="25"/>
        <v>0</v>
      </c>
      <c r="H283" s="18" t="str">
        <f t="shared" si="23"/>
        <v>200m Papillon</v>
      </c>
      <c r="I283" s="8" t="str">
        <f t="shared" si="24"/>
        <v>Hommes 200m Papillon-8</v>
      </c>
      <c r="J283" s="5"/>
      <c r="K283" s="5"/>
    </row>
    <row r="284" spans="1:11" x14ac:dyDescent="0.2">
      <c r="A284" s="11" t="s">
        <v>54</v>
      </c>
      <c r="B284" s="11">
        <v>8</v>
      </c>
      <c r="C284" s="11" t="s">
        <v>60</v>
      </c>
      <c r="D284" s="11">
        <v>200</v>
      </c>
      <c r="E284" s="13">
        <v>2.54819</v>
      </c>
      <c r="F284" s="14">
        <v>141.65</v>
      </c>
      <c r="G284" s="14">
        <f t="shared" si="25"/>
        <v>138.81700000000001</v>
      </c>
      <c r="H284" s="18" t="str">
        <f t="shared" si="23"/>
        <v>200m Quatre Nages</v>
      </c>
      <c r="I284" s="8" t="str">
        <f t="shared" si="24"/>
        <v>Hommes 200m Quatre Nages-8</v>
      </c>
      <c r="J284" s="5"/>
      <c r="K284" s="5"/>
    </row>
    <row r="285" spans="1:11" x14ac:dyDescent="0.2">
      <c r="A285" s="11" t="s">
        <v>54</v>
      </c>
      <c r="B285" s="11">
        <v>8</v>
      </c>
      <c r="C285" s="11" t="s">
        <v>60</v>
      </c>
      <c r="D285" s="11">
        <v>400</v>
      </c>
      <c r="E285" s="13">
        <v>2.54819</v>
      </c>
      <c r="F285" s="14">
        <v>0</v>
      </c>
      <c r="G285" s="14">
        <f t="shared" si="25"/>
        <v>0</v>
      </c>
      <c r="H285" s="18" t="str">
        <f t="shared" si="23"/>
        <v>400m Quatre Nages</v>
      </c>
      <c r="I285" s="8" t="str">
        <f t="shared" si="24"/>
        <v>Hommes 400m Quatre Nages-8</v>
      </c>
      <c r="J285" s="5"/>
      <c r="K285" s="5"/>
    </row>
    <row r="286" spans="1:11" x14ac:dyDescent="0.2">
      <c r="A286" s="11" t="s">
        <v>54</v>
      </c>
      <c r="B286" s="11">
        <v>9</v>
      </c>
      <c r="C286" s="11" t="s">
        <v>57</v>
      </c>
      <c r="D286" s="11">
        <v>50</v>
      </c>
      <c r="E286" s="13">
        <v>2.5768499999999999</v>
      </c>
      <c r="F286" s="14">
        <v>0</v>
      </c>
      <c r="G286" s="14">
        <f t="shared" si="25"/>
        <v>0</v>
      </c>
      <c r="H286" s="18" t="str">
        <f t="shared" si="23"/>
        <v>50m Brasse</v>
      </c>
      <c r="I286" s="8" t="str">
        <f t="shared" si="24"/>
        <v>Hommes 50m Brasse-9</v>
      </c>
      <c r="J286" s="5"/>
      <c r="K286" s="5"/>
    </row>
    <row r="287" spans="1:11" x14ac:dyDescent="0.2">
      <c r="A287" s="11" t="s">
        <v>54</v>
      </c>
      <c r="B287" s="11">
        <v>9</v>
      </c>
      <c r="C287" s="11" t="s">
        <v>57</v>
      </c>
      <c r="D287" s="11">
        <v>100</v>
      </c>
      <c r="E287" s="13">
        <v>2.5768499999999999</v>
      </c>
      <c r="F287" s="14">
        <v>65.58</v>
      </c>
      <c r="G287" s="14">
        <f t="shared" si="25"/>
        <v>64.2684</v>
      </c>
      <c r="H287" s="18" t="str">
        <f t="shared" si="23"/>
        <v>100m Brasse</v>
      </c>
      <c r="I287" s="8" t="str">
        <f t="shared" si="24"/>
        <v>Hommes 100m Brasse-9</v>
      </c>
      <c r="J287" s="5"/>
      <c r="K287" s="5"/>
    </row>
    <row r="288" spans="1:11" x14ac:dyDescent="0.2">
      <c r="A288" s="11" t="s">
        <v>54</v>
      </c>
      <c r="B288" s="11">
        <v>9</v>
      </c>
      <c r="C288" s="11" t="s">
        <v>57</v>
      </c>
      <c r="D288" s="11">
        <v>200</v>
      </c>
      <c r="E288" s="13">
        <v>2.5768499999999999</v>
      </c>
      <c r="F288" s="14">
        <v>0</v>
      </c>
      <c r="G288" s="14">
        <f t="shared" si="25"/>
        <v>0</v>
      </c>
      <c r="H288" s="18" t="str">
        <f t="shared" si="23"/>
        <v>200m Brasse</v>
      </c>
      <c r="I288" s="8" t="str">
        <f t="shared" si="24"/>
        <v>Hommes 200m Brasse-9</v>
      </c>
      <c r="J288" s="5"/>
      <c r="K288" s="5"/>
    </row>
    <row r="289" spans="1:11" x14ac:dyDescent="0.2">
      <c r="A289" s="11" t="s">
        <v>54</v>
      </c>
      <c r="B289" s="11">
        <v>9</v>
      </c>
      <c r="C289" s="11" t="s">
        <v>56</v>
      </c>
      <c r="D289" s="11">
        <v>50</v>
      </c>
      <c r="E289" s="13">
        <v>2.5768499999999999</v>
      </c>
      <c r="F289" s="14">
        <v>0</v>
      </c>
      <c r="G289" s="14">
        <f t="shared" si="25"/>
        <v>0</v>
      </c>
      <c r="H289" s="18" t="str">
        <f t="shared" si="23"/>
        <v>50m Dos</v>
      </c>
      <c r="I289" s="8" t="str">
        <f t="shared" si="24"/>
        <v>Hommes 50m Dos-9</v>
      </c>
      <c r="J289" s="5"/>
      <c r="K289" s="5"/>
    </row>
    <row r="290" spans="1:11" x14ac:dyDescent="0.2">
      <c r="A290" s="11" t="s">
        <v>54</v>
      </c>
      <c r="B290" s="11">
        <v>9</v>
      </c>
      <c r="C290" s="11" t="s">
        <v>56</v>
      </c>
      <c r="D290" s="11">
        <v>100</v>
      </c>
      <c r="E290" s="13">
        <v>2.5768499999999999</v>
      </c>
      <c r="F290" s="14">
        <v>64.31</v>
      </c>
      <c r="G290" s="14">
        <f t="shared" si="25"/>
        <v>63.023800000000001</v>
      </c>
      <c r="H290" s="18" t="str">
        <f t="shared" si="23"/>
        <v>100m Dos</v>
      </c>
      <c r="I290" s="8" t="str">
        <f t="shared" si="24"/>
        <v>Hommes 100m Dos-9</v>
      </c>
      <c r="J290" s="5"/>
      <c r="K290" s="5"/>
    </row>
    <row r="291" spans="1:11" x14ac:dyDescent="0.2">
      <c r="A291" s="11" t="s">
        <v>54</v>
      </c>
      <c r="B291" s="11">
        <v>9</v>
      </c>
      <c r="C291" s="11" t="s">
        <v>56</v>
      </c>
      <c r="D291" s="11">
        <v>200</v>
      </c>
      <c r="E291" s="13">
        <v>2.5768499999999999</v>
      </c>
      <c r="F291" s="14">
        <v>0</v>
      </c>
      <c r="G291" s="14">
        <f t="shared" si="25"/>
        <v>0</v>
      </c>
      <c r="H291" s="18" t="str">
        <f t="shared" si="23"/>
        <v>200m Dos</v>
      </c>
      <c r="I291" s="8" t="str">
        <f t="shared" si="24"/>
        <v>Hommes 200m Dos-9</v>
      </c>
      <c r="J291" s="5"/>
      <c r="K291" s="5"/>
    </row>
    <row r="292" spans="1:11" x14ac:dyDescent="0.2">
      <c r="A292" s="11" t="s">
        <v>54</v>
      </c>
      <c r="B292" s="11">
        <v>9</v>
      </c>
      <c r="C292" s="11" t="s">
        <v>58</v>
      </c>
      <c r="D292" s="11">
        <v>50</v>
      </c>
      <c r="E292" s="13">
        <v>2.5768499999999999</v>
      </c>
      <c r="F292" s="14">
        <v>25.73</v>
      </c>
      <c r="G292" s="14">
        <f t="shared" si="25"/>
        <v>25.215399999999999</v>
      </c>
      <c r="H292" s="18" t="str">
        <f t="shared" si="23"/>
        <v>50m Libre</v>
      </c>
      <c r="I292" s="8" t="str">
        <f t="shared" si="24"/>
        <v>Hommes 50m Libre-9</v>
      </c>
      <c r="J292" s="5"/>
      <c r="K292" s="5"/>
    </row>
    <row r="293" spans="1:11" x14ac:dyDescent="0.2">
      <c r="A293" s="11" t="s">
        <v>54</v>
      </c>
      <c r="B293" s="11">
        <v>9</v>
      </c>
      <c r="C293" s="11" t="s">
        <v>58</v>
      </c>
      <c r="D293" s="11">
        <v>100</v>
      </c>
      <c r="E293" s="13">
        <v>2.5768499999999999</v>
      </c>
      <c r="F293" s="14">
        <v>56.13</v>
      </c>
      <c r="G293" s="14">
        <f t="shared" si="25"/>
        <v>55.007400000000004</v>
      </c>
      <c r="H293" s="18" t="str">
        <f t="shared" si="23"/>
        <v>100m Libre</v>
      </c>
      <c r="I293" s="8" t="str">
        <f t="shared" si="24"/>
        <v>Hommes 100m Libre-9</v>
      </c>
      <c r="J293" s="5"/>
      <c r="K293" s="5"/>
    </row>
    <row r="294" spans="1:11" x14ac:dyDescent="0.2">
      <c r="A294" s="11" t="s">
        <v>54</v>
      </c>
      <c r="B294" s="11">
        <v>9</v>
      </c>
      <c r="C294" s="11" t="s">
        <v>58</v>
      </c>
      <c r="D294" s="11">
        <v>200</v>
      </c>
      <c r="E294" s="13">
        <v>2.5768499999999999</v>
      </c>
      <c r="F294" s="14">
        <v>0</v>
      </c>
      <c r="G294" s="14">
        <f t="shared" si="25"/>
        <v>0</v>
      </c>
      <c r="H294" s="18" t="str">
        <f t="shared" si="23"/>
        <v>200m Libre</v>
      </c>
      <c r="I294" s="8" t="str">
        <f t="shared" si="24"/>
        <v>Hommes 200m Libre-9</v>
      </c>
      <c r="J294" s="5"/>
      <c r="K294" s="5"/>
    </row>
    <row r="295" spans="1:11" x14ac:dyDescent="0.2">
      <c r="A295" s="11" t="s">
        <v>54</v>
      </c>
      <c r="B295" s="11">
        <v>9</v>
      </c>
      <c r="C295" s="11" t="s">
        <v>58</v>
      </c>
      <c r="D295" s="11">
        <v>400</v>
      </c>
      <c r="E295" s="13">
        <v>2.5768499999999999</v>
      </c>
      <c r="F295" s="14">
        <v>256.5</v>
      </c>
      <c r="G295" s="14">
        <f t="shared" si="25"/>
        <v>251.37</v>
      </c>
      <c r="H295" s="18" t="str">
        <f t="shared" si="23"/>
        <v>400m Libre</v>
      </c>
      <c r="I295" s="8" t="str">
        <f t="shared" si="24"/>
        <v>Hommes 400m Libre-9</v>
      </c>
      <c r="J295" s="5"/>
      <c r="K295" s="5"/>
    </row>
    <row r="296" spans="1:11" x14ac:dyDescent="0.2">
      <c r="A296" s="11" t="s">
        <v>54</v>
      </c>
      <c r="B296" s="11">
        <v>9</v>
      </c>
      <c r="C296" s="11" t="s">
        <v>58</v>
      </c>
      <c r="D296" s="11">
        <v>800</v>
      </c>
      <c r="E296" s="13">
        <v>2.5768499999999999</v>
      </c>
      <c r="F296" s="14">
        <v>0</v>
      </c>
      <c r="G296" s="14">
        <f t="shared" si="25"/>
        <v>0</v>
      </c>
      <c r="H296" s="18" t="str">
        <f t="shared" si="23"/>
        <v>800m Libre</v>
      </c>
      <c r="I296" s="8" t="str">
        <f t="shared" si="24"/>
        <v>Hommes 800m Libre-9</v>
      </c>
      <c r="J296" s="5"/>
      <c r="K296" s="5"/>
    </row>
    <row r="297" spans="1:11" x14ac:dyDescent="0.2">
      <c r="A297" s="11" t="s">
        <v>54</v>
      </c>
      <c r="B297" s="11">
        <v>9</v>
      </c>
      <c r="C297" s="11" t="s">
        <v>58</v>
      </c>
      <c r="D297" s="11">
        <v>1500</v>
      </c>
      <c r="E297" s="13">
        <v>2.5768499999999999</v>
      </c>
      <c r="F297" s="14">
        <v>0</v>
      </c>
      <c r="G297" s="14">
        <f t="shared" si="25"/>
        <v>0</v>
      </c>
      <c r="H297" s="18" t="str">
        <f t="shared" si="23"/>
        <v>1500m Libre</v>
      </c>
      <c r="I297" s="8" t="str">
        <f t="shared" si="24"/>
        <v>Hommes 1500m Libre-9</v>
      </c>
      <c r="J297" s="5"/>
      <c r="K297" s="5"/>
    </row>
    <row r="298" spans="1:11" x14ac:dyDescent="0.2">
      <c r="A298" s="11" t="s">
        <v>54</v>
      </c>
      <c r="B298" s="11">
        <v>9</v>
      </c>
      <c r="C298" s="11" t="s">
        <v>59</v>
      </c>
      <c r="D298" s="11">
        <v>50</v>
      </c>
      <c r="E298" s="13">
        <v>2.5768499999999999</v>
      </c>
      <c r="F298" s="14">
        <v>0</v>
      </c>
      <c r="G298" s="14">
        <f t="shared" si="25"/>
        <v>0</v>
      </c>
      <c r="H298" s="18" t="str">
        <f t="shared" si="23"/>
        <v>50m Papillon</v>
      </c>
      <c r="I298" s="8" t="str">
        <f t="shared" si="24"/>
        <v>Hommes 50m Papillon-9</v>
      </c>
      <c r="J298" s="5"/>
      <c r="K298" s="5"/>
    </row>
    <row r="299" spans="1:11" x14ac:dyDescent="0.2">
      <c r="A299" s="11" t="s">
        <v>54</v>
      </c>
      <c r="B299" s="11">
        <v>9</v>
      </c>
      <c r="C299" s="11" t="s">
        <v>59</v>
      </c>
      <c r="D299" s="11">
        <v>100</v>
      </c>
      <c r="E299" s="13">
        <v>2.5768499999999999</v>
      </c>
      <c r="F299" s="14">
        <v>59.63</v>
      </c>
      <c r="G299" s="14">
        <f t="shared" si="25"/>
        <v>58.437400000000004</v>
      </c>
      <c r="H299" s="18" t="str">
        <f t="shared" si="23"/>
        <v>100m Papillon</v>
      </c>
      <c r="I299" s="8" t="str">
        <f t="shared" si="24"/>
        <v>Hommes 100m Papillon-9</v>
      </c>
      <c r="J299" s="5"/>
      <c r="K299" s="5"/>
    </row>
    <row r="300" spans="1:11" x14ac:dyDescent="0.2">
      <c r="A300" s="11" t="s">
        <v>54</v>
      </c>
      <c r="B300" s="11">
        <v>9</v>
      </c>
      <c r="C300" s="11" t="s">
        <v>59</v>
      </c>
      <c r="D300" s="11">
        <v>200</v>
      </c>
      <c r="E300" s="13">
        <v>2.5768499999999999</v>
      </c>
      <c r="F300" s="14">
        <v>0</v>
      </c>
      <c r="G300" s="14">
        <f t="shared" si="25"/>
        <v>0</v>
      </c>
      <c r="H300" s="18" t="str">
        <f t="shared" si="23"/>
        <v>200m Papillon</v>
      </c>
      <c r="I300" s="8" t="str">
        <f t="shared" si="24"/>
        <v>Hommes 200m Papillon-9</v>
      </c>
      <c r="J300" s="5"/>
      <c r="K300" s="5"/>
    </row>
    <row r="301" spans="1:11" x14ac:dyDescent="0.2">
      <c r="A301" s="11" t="s">
        <v>54</v>
      </c>
      <c r="B301" s="11">
        <v>9</v>
      </c>
      <c r="C301" s="11" t="s">
        <v>60</v>
      </c>
      <c r="D301" s="11">
        <v>200</v>
      </c>
      <c r="E301" s="13">
        <v>2.5768499999999999</v>
      </c>
      <c r="F301" s="14">
        <v>137.85</v>
      </c>
      <c r="G301" s="14">
        <f t="shared" si="25"/>
        <v>135.09299999999999</v>
      </c>
      <c r="H301" s="18" t="str">
        <f t="shared" si="23"/>
        <v>200m Quatre Nages</v>
      </c>
      <c r="I301" s="8" t="str">
        <f t="shared" si="24"/>
        <v>Hommes 200m Quatre Nages-9</v>
      </c>
      <c r="J301" s="5"/>
      <c r="K301" s="5"/>
    </row>
    <row r="302" spans="1:11" x14ac:dyDescent="0.2">
      <c r="A302" s="11" t="s">
        <v>54</v>
      </c>
      <c r="B302" s="11">
        <v>9</v>
      </c>
      <c r="C302" s="11" t="s">
        <v>60</v>
      </c>
      <c r="D302" s="11">
        <v>400</v>
      </c>
      <c r="E302" s="13">
        <v>2.5768499999999999</v>
      </c>
      <c r="F302" s="14">
        <v>0</v>
      </c>
      <c r="G302" s="14">
        <f t="shared" si="25"/>
        <v>0</v>
      </c>
      <c r="H302" s="18" t="str">
        <f t="shared" si="23"/>
        <v>400m Quatre Nages</v>
      </c>
      <c r="I302" s="8" t="str">
        <f t="shared" si="24"/>
        <v>Hommes 400m Quatre Nages-9</v>
      </c>
      <c r="J302" s="5"/>
      <c r="K302" s="5"/>
    </row>
    <row r="303" spans="1:11" x14ac:dyDescent="0.2">
      <c r="A303" s="11" t="s">
        <v>54</v>
      </c>
      <c r="B303" s="11">
        <v>10</v>
      </c>
      <c r="C303" s="11" t="s">
        <v>56</v>
      </c>
      <c r="D303" s="11">
        <v>50</v>
      </c>
      <c r="E303" s="13">
        <v>2.6055199999999998</v>
      </c>
      <c r="F303" s="14">
        <v>0</v>
      </c>
      <c r="G303" s="14">
        <f t="shared" si="25"/>
        <v>0</v>
      </c>
      <c r="H303" s="18" t="str">
        <f t="shared" si="23"/>
        <v>50m Dos</v>
      </c>
      <c r="I303" s="8" t="str">
        <f t="shared" si="24"/>
        <v>Hommes 50m Dos-10</v>
      </c>
      <c r="J303" s="5"/>
      <c r="K303" s="5"/>
    </row>
    <row r="304" spans="1:11" x14ac:dyDescent="0.2">
      <c r="A304" s="11" t="s">
        <v>54</v>
      </c>
      <c r="B304" s="11">
        <v>10</v>
      </c>
      <c r="C304" s="11" t="s">
        <v>56</v>
      </c>
      <c r="D304" s="11">
        <v>100</v>
      </c>
      <c r="E304" s="13">
        <v>2.6055199999999998</v>
      </c>
      <c r="F304" s="14">
        <v>59.02</v>
      </c>
      <c r="G304" s="14">
        <f t="shared" si="25"/>
        <v>57.839600000000004</v>
      </c>
      <c r="H304" s="18" t="str">
        <f t="shared" si="23"/>
        <v>100m Dos</v>
      </c>
      <c r="I304" s="8" t="str">
        <f t="shared" si="24"/>
        <v>Hommes 100m Dos-10</v>
      </c>
      <c r="J304" s="5"/>
      <c r="K304" s="5"/>
    </row>
    <row r="305" spans="1:11" x14ac:dyDescent="0.2">
      <c r="A305" s="11" t="s">
        <v>54</v>
      </c>
      <c r="B305" s="11">
        <v>10</v>
      </c>
      <c r="C305" s="11" t="s">
        <v>56</v>
      </c>
      <c r="D305" s="11">
        <v>200</v>
      </c>
      <c r="E305" s="13">
        <v>2.6055199999999998</v>
      </c>
      <c r="F305" s="14">
        <v>0</v>
      </c>
      <c r="G305" s="14">
        <f t="shared" si="25"/>
        <v>0</v>
      </c>
      <c r="H305" s="18" t="str">
        <f t="shared" si="23"/>
        <v>200m Dos</v>
      </c>
      <c r="I305" s="8" t="str">
        <f t="shared" si="24"/>
        <v>Hommes 200m Dos-10</v>
      </c>
      <c r="J305" s="5"/>
      <c r="K305" s="5"/>
    </row>
    <row r="306" spans="1:11" x14ac:dyDescent="0.2">
      <c r="A306" s="11" t="s">
        <v>54</v>
      </c>
      <c r="B306" s="11">
        <v>10</v>
      </c>
      <c r="C306" s="11" t="s">
        <v>58</v>
      </c>
      <c r="D306" s="11">
        <v>50</v>
      </c>
      <c r="E306" s="13">
        <v>2.6055199999999998</v>
      </c>
      <c r="F306" s="14">
        <v>23.44</v>
      </c>
      <c r="G306" s="14">
        <f t="shared" si="25"/>
        <v>22.9712</v>
      </c>
      <c r="H306" s="18" t="str">
        <f t="shared" si="23"/>
        <v>50m Libre</v>
      </c>
      <c r="I306" s="8" t="str">
        <f t="shared" si="24"/>
        <v>Hommes 50m Libre-10</v>
      </c>
      <c r="J306" s="5"/>
      <c r="K306" s="5"/>
    </row>
    <row r="307" spans="1:11" x14ac:dyDescent="0.2">
      <c r="A307" s="11" t="s">
        <v>54</v>
      </c>
      <c r="B307" s="11">
        <v>10</v>
      </c>
      <c r="C307" s="11" t="s">
        <v>58</v>
      </c>
      <c r="D307" s="11">
        <v>100</v>
      </c>
      <c r="E307" s="13">
        <v>2.6055199999999998</v>
      </c>
      <c r="F307" s="14">
        <v>51.31</v>
      </c>
      <c r="G307" s="14">
        <f t="shared" si="25"/>
        <v>50.283799999999999</v>
      </c>
      <c r="H307" s="18" t="str">
        <f t="shared" si="23"/>
        <v>100m Libre</v>
      </c>
      <c r="I307" s="8" t="str">
        <f t="shared" si="24"/>
        <v>Hommes 100m Libre-10</v>
      </c>
      <c r="J307" s="5"/>
      <c r="K307" s="5"/>
    </row>
    <row r="308" spans="1:11" x14ac:dyDescent="0.2">
      <c r="A308" s="11" t="s">
        <v>54</v>
      </c>
      <c r="B308" s="11">
        <v>10</v>
      </c>
      <c r="C308" s="11" t="s">
        <v>58</v>
      </c>
      <c r="D308" s="11">
        <v>200</v>
      </c>
      <c r="E308" s="13">
        <v>2.6055199999999998</v>
      </c>
      <c r="F308" s="14">
        <v>0</v>
      </c>
      <c r="G308" s="14">
        <f t="shared" si="25"/>
        <v>0</v>
      </c>
      <c r="H308" s="18" t="str">
        <f t="shared" si="23"/>
        <v>200m Libre</v>
      </c>
      <c r="I308" s="8" t="str">
        <f t="shared" si="24"/>
        <v>Hommes 200m Libre-10</v>
      </c>
      <c r="J308" s="5"/>
      <c r="K308" s="5"/>
    </row>
    <row r="309" spans="1:11" x14ac:dyDescent="0.2">
      <c r="A309" s="11" t="s">
        <v>54</v>
      </c>
      <c r="B309" s="11">
        <v>10</v>
      </c>
      <c r="C309" s="11" t="s">
        <v>58</v>
      </c>
      <c r="D309" s="11">
        <v>400</v>
      </c>
      <c r="E309" s="13">
        <v>2.6055199999999998</v>
      </c>
      <c r="F309" s="14">
        <v>245.54</v>
      </c>
      <c r="G309" s="14">
        <f t="shared" si="25"/>
        <v>240.6292</v>
      </c>
      <c r="H309" s="18" t="str">
        <f t="shared" si="23"/>
        <v>400m Libre</v>
      </c>
      <c r="I309" s="8" t="str">
        <f t="shared" si="24"/>
        <v>Hommes 400m Libre-10</v>
      </c>
      <c r="J309" s="5"/>
      <c r="K309" s="5"/>
    </row>
    <row r="310" spans="1:11" x14ac:dyDescent="0.2">
      <c r="A310" s="11" t="s">
        <v>54</v>
      </c>
      <c r="B310" s="11">
        <v>10</v>
      </c>
      <c r="C310" s="11" t="s">
        <v>58</v>
      </c>
      <c r="D310" s="11">
        <v>800</v>
      </c>
      <c r="E310" s="13">
        <v>2.6055199999999998</v>
      </c>
      <c r="F310" s="14">
        <v>0</v>
      </c>
      <c r="G310" s="14">
        <f t="shared" si="25"/>
        <v>0</v>
      </c>
      <c r="H310" s="18" t="str">
        <f t="shared" si="23"/>
        <v>800m Libre</v>
      </c>
      <c r="I310" s="8" t="str">
        <f t="shared" si="24"/>
        <v>Hommes 800m Libre-10</v>
      </c>
      <c r="J310" s="5"/>
      <c r="K310" s="5"/>
    </row>
    <row r="311" spans="1:11" x14ac:dyDescent="0.2">
      <c r="A311" s="11" t="s">
        <v>54</v>
      </c>
      <c r="B311" s="11">
        <v>10</v>
      </c>
      <c r="C311" s="11" t="s">
        <v>58</v>
      </c>
      <c r="D311" s="11">
        <v>1500</v>
      </c>
      <c r="E311" s="13">
        <v>2.6055199999999998</v>
      </c>
      <c r="F311" s="14">
        <v>0</v>
      </c>
      <c r="G311" s="14">
        <f t="shared" si="25"/>
        <v>0</v>
      </c>
      <c r="H311" s="18" t="str">
        <f t="shared" si="23"/>
        <v>1500m Libre</v>
      </c>
      <c r="I311" s="8" t="str">
        <f t="shared" si="24"/>
        <v>Hommes 1500m Libre-10</v>
      </c>
      <c r="J311" s="5"/>
      <c r="K311" s="5"/>
    </row>
    <row r="312" spans="1:11" x14ac:dyDescent="0.2">
      <c r="A312" s="11" t="s">
        <v>54</v>
      </c>
      <c r="B312" s="11">
        <v>10</v>
      </c>
      <c r="C312" s="11" t="s">
        <v>59</v>
      </c>
      <c r="D312" s="11">
        <v>50</v>
      </c>
      <c r="E312" s="13">
        <v>2.6055199999999998</v>
      </c>
      <c r="F312" s="14">
        <v>0</v>
      </c>
      <c r="G312" s="14">
        <f t="shared" si="25"/>
        <v>0</v>
      </c>
      <c r="H312" s="18" t="str">
        <f t="shared" si="23"/>
        <v>50m Papillon</v>
      </c>
      <c r="I312" s="8" t="str">
        <f t="shared" si="24"/>
        <v>Hommes 50m Papillon-10</v>
      </c>
      <c r="J312" s="5"/>
      <c r="K312" s="5"/>
    </row>
    <row r="313" spans="1:11" x14ac:dyDescent="0.2">
      <c r="A313" s="11" t="s">
        <v>54</v>
      </c>
      <c r="B313" s="11">
        <v>10</v>
      </c>
      <c r="C313" s="11" t="s">
        <v>59</v>
      </c>
      <c r="D313" s="11">
        <v>100</v>
      </c>
      <c r="E313" s="13">
        <v>2.6055199999999998</v>
      </c>
      <c r="F313" s="14">
        <v>56.06</v>
      </c>
      <c r="G313" s="14">
        <f t="shared" si="25"/>
        <v>54.938800000000001</v>
      </c>
      <c r="H313" s="18" t="str">
        <f t="shared" si="23"/>
        <v>100m Papillon</v>
      </c>
      <c r="I313" s="8" t="str">
        <f t="shared" si="24"/>
        <v>Hommes 100m Papillon-10</v>
      </c>
      <c r="J313" s="5"/>
      <c r="K313" s="5"/>
    </row>
    <row r="314" spans="1:11" x14ac:dyDescent="0.2">
      <c r="A314" s="11" t="s">
        <v>54</v>
      </c>
      <c r="B314" s="11">
        <v>10</v>
      </c>
      <c r="C314" s="11" t="s">
        <v>59</v>
      </c>
      <c r="D314" s="11">
        <v>200</v>
      </c>
      <c r="E314" s="13">
        <v>2.6055199999999998</v>
      </c>
      <c r="F314" s="14">
        <v>0</v>
      </c>
      <c r="G314" s="14">
        <f t="shared" si="25"/>
        <v>0</v>
      </c>
      <c r="H314" s="18" t="str">
        <f t="shared" si="23"/>
        <v>200m Papillon</v>
      </c>
      <c r="I314" s="8" t="str">
        <f t="shared" si="24"/>
        <v>Hommes 200m Papillon-10</v>
      </c>
      <c r="J314" s="5"/>
      <c r="K314" s="5"/>
    </row>
    <row r="315" spans="1:11" x14ac:dyDescent="0.2">
      <c r="A315" s="11" t="s">
        <v>54</v>
      </c>
      <c r="B315" s="11">
        <v>10</v>
      </c>
      <c r="C315" s="11" t="s">
        <v>60</v>
      </c>
      <c r="D315" s="11">
        <v>200</v>
      </c>
      <c r="E315" s="13">
        <v>2.6055199999999998</v>
      </c>
      <c r="F315" s="14">
        <v>130.22999999999999</v>
      </c>
      <c r="G315" s="14">
        <f t="shared" si="25"/>
        <v>127.62539999999998</v>
      </c>
      <c r="H315" s="18" t="str">
        <f t="shared" si="23"/>
        <v>200m Quatre Nages</v>
      </c>
      <c r="I315" s="8" t="str">
        <f t="shared" si="24"/>
        <v>Hommes 200m Quatre Nages-10</v>
      </c>
      <c r="J315" s="5"/>
      <c r="K315" s="5"/>
    </row>
    <row r="316" spans="1:11" x14ac:dyDescent="0.2">
      <c r="A316" s="11" t="s">
        <v>54</v>
      </c>
      <c r="B316" s="11">
        <v>10</v>
      </c>
      <c r="C316" s="11" t="s">
        <v>60</v>
      </c>
      <c r="D316" s="11">
        <v>400</v>
      </c>
      <c r="E316" s="13">
        <v>2.6055199999999998</v>
      </c>
      <c r="F316" s="14">
        <v>0</v>
      </c>
      <c r="G316" s="14">
        <f t="shared" si="25"/>
        <v>0</v>
      </c>
      <c r="H316" s="18" t="str">
        <f t="shared" si="23"/>
        <v>400m Quatre Nages</v>
      </c>
      <c r="I316" s="8" t="str">
        <f t="shared" si="24"/>
        <v>Hommes 400m Quatre Nages-10</v>
      </c>
      <c r="J316" s="5"/>
      <c r="K316" s="5"/>
    </row>
    <row r="317" spans="1:11" x14ac:dyDescent="0.2">
      <c r="A317" s="11" t="s">
        <v>54</v>
      </c>
      <c r="B317" s="11">
        <v>11</v>
      </c>
      <c r="C317" s="11" t="s">
        <v>57</v>
      </c>
      <c r="D317" s="11">
        <v>50</v>
      </c>
      <c r="E317" s="13">
        <v>2.5421499999999999</v>
      </c>
      <c r="F317" s="14">
        <v>0</v>
      </c>
      <c r="G317" s="14">
        <f t="shared" ref="G317:G333" si="26">F317*1.02</f>
        <v>0</v>
      </c>
      <c r="H317" s="18" t="str">
        <f t="shared" si="23"/>
        <v>50m Brasse</v>
      </c>
      <c r="I317" s="8" t="str">
        <f t="shared" si="24"/>
        <v>Hommes 50m Brasse-11</v>
      </c>
      <c r="J317" s="5"/>
      <c r="K317" s="5"/>
    </row>
    <row r="318" spans="1:11" x14ac:dyDescent="0.2">
      <c r="A318" s="11" t="s">
        <v>54</v>
      </c>
      <c r="B318" s="11">
        <v>11</v>
      </c>
      <c r="C318" s="11" t="s">
        <v>57</v>
      </c>
      <c r="D318" s="11">
        <v>100</v>
      </c>
      <c r="E318" s="13">
        <v>2.5421499999999999</v>
      </c>
      <c r="F318" s="14">
        <v>72.45</v>
      </c>
      <c r="G318" s="14">
        <f t="shared" si="26"/>
        <v>73.899000000000001</v>
      </c>
      <c r="H318" s="18" t="str">
        <f t="shared" si="23"/>
        <v>100m Brasse</v>
      </c>
      <c r="I318" s="8" t="str">
        <f t="shared" si="24"/>
        <v>Hommes 100m Brasse-11</v>
      </c>
      <c r="J318" s="5"/>
      <c r="K318" s="5"/>
    </row>
    <row r="319" spans="1:11" x14ac:dyDescent="0.2">
      <c r="A319" s="11" t="s">
        <v>54</v>
      </c>
      <c r="B319" s="11">
        <v>11</v>
      </c>
      <c r="C319" s="11" t="s">
        <v>57</v>
      </c>
      <c r="D319" s="11">
        <v>200</v>
      </c>
      <c r="E319" s="13">
        <v>2.5421499999999999</v>
      </c>
      <c r="F319" s="14">
        <v>0</v>
      </c>
      <c r="G319" s="14">
        <f t="shared" si="26"/>
        <v>0</v>
      </c>
      <c r="H319" s="18" t="str">
        <f t="shared" si="23"/>
        <v>200m Brasse</v>
      </c>
      <c r="I319" s="8" t="str">
        <f t="shared" si="24"/>
        <v>Hommes 200m Brasse-11</v>
      </c>
      <c r="J319" s="5"/>
      <c r="K319" s="5"/>
    </row>
    <row r="320" spans="1:11" x14ac:dyDescent="0.2">
      <c r="A320" s="11" t="s">
        <v>54</v>
      </c>
      <c r="B320" s="11">
        <v>11</v>
      </c>
      <c r="C320" s="11" t="s">
        <v>56</v>
      </c>
      <c r="D320" s="11">
        <v>50</v>
      </c>
      <c r="E320" s="13">
        <v>2.5421499999999999</v>
      </c>
      <c r="F320" s="14">
        <v>0</v>
      </c>
      <c r="G320" s="14">
        <f t="shared" si="26"/>
        <v>0</v>
      </c>
      <c r="H320" s="18" t="str">
        <f t="shared" si="23"/>
        <v>50m Dos</v>
      </c>
      <c r="I320" s="8" t="str">
        <f t="shared" si="24"/>
        <v>Hommes 50m Dos-11</v>
      </c>
      <c r="J320" s="5"/>
      <c r="K320" s="5"/>
    </row>
    <row r="321" spans="1:11" x14ac:dyDescent="0.2">
      <c r="A321" s="11" t="s">
        <v>54</v>
      </c>
      <c r="B321" s="11">
        <v>11</v>
      </c>
      <c r="C321" s="11" t="s">
        <v>56</v>
      </c>
      <c r="D321" s="11">
        <v>100</v>
      </c>
      <c r="E321" s="13">
        <v>2.5421499999999999</v>
      </c>
      <c r="F321" s="14">
        <v>68.42</v>
      </c>
      <c r="G321" s="14">
        <f t="shared" si="26"/>
        <v>69.78840000000001</v>
      </c>
      <c r="H321" s="18" t="str">
        <f t="shared" si="23"/>
        <v>100m Dos</v>
      </c>
      <c r="I321" s="8" t="str">
        <f t="shared" si="24"/>
        <v>Hommes 100m Dos-11</v>
      </c>
      <c r="J321" s="5"/>
      <c r="K321" s="5"/>
    </row>
    <row r="322" spans="1:11" x14ac:dyDescent="0.2">
      <c r="A322" s="11" t="s">
        <v>54</v>
      </c>
      <c r="B322" s="11">
        <v>11</v>
      </c>
      <c r="C322" s="11" t="s">
        <v>56</v>
      </c>
      <c r="D322" s="11">
        <v>200</v>
      </c>
      <c r="E322" s="13">
        <v>2.5421499999999999</v>
      </c>
      <c r="F322" s="14">
        <v>0</v>
      </c>
      <c r="G322" s="14">
        <f t="shared" si="26"/>
        <v>0</v>
      </c>
      <c r="H322" s="18" t="str">
        <f t="shared" ref="H322:H380" si="27">D322&amp;"m "&amp;C322</f>
        <v>200m Dos</v>
      </c>
      <c r="I322" s="8" t="str">
        <f t="shared" si="24"/>
        <v>Hommes 200m Dos-11</v>
      </c>
      <c r="J322" s="5"/>
      <c r="K322" s="5"/>
    </row>
    <row r="323" spans="1:11" x14ac:dyDescent="0.2">
      <c r="A323" s="11" t="s">
        <v>54</v>
      </c>
      <c r="B323" s="11">
        <v>11</v>
      </c>
      <c r="C323" s="11" t="s">
        <v>58</v>
      </c>
      <c r="D323" s="11">
        <v>50</v>
      </c>
      <c r="E323" s="13">
        <v>2.5421499999999999</v>
      </c>
      <c r="F323" s="14">
        <v>26.45</v>
      </c>
      <c r="G323" s="14">
        <f t="shared" si="26"/>
        <v>26.978999999999999</v>
      </c>
      <c r="H323" s="18" t="str">
        <f t="shared" si="27"/>
        <v>50m Libre</v>
      </c>
      <c r="I323" s="8" t="str">
        <f t="shared" ref="I323:I380" si="28">A323&amp;" "&amp;H323&amp;"-"&amp;B323</f>
        <v>Hommes 50m Libre-11</v>
      </c>
      <c r="J323" s="5"/>
      <c r="K323" s="5"/>
    </row>
    <row r="324" spans="1:11" x14ac:dyDescent="0.2">
      <c r="A324" s="11" t="s">
        <v>54</v>
      </c>
      <c r="B324" s="11">
        <v>11</v>
      </c>
      <c r="C324" s="11" t="s">
        <v>58</v>
      </c>
      <c r="D324" s="11">
        <v>100</v>
      </c>
      <c r="E324" s="13">
        <v>2.5421499999999999</v>
      </c>
      <c r="F324" s="14">
        <v>59.09</v>
      </c>
      <c r="G324" s="14">
        <f t="shared" si="26"/>
        <v>60.271800000000006</v>
      </c>
      <c r="H324" s="18" t="str">
        <f t="shared" si="27"/>
        <v>100m Libre</v>
      </c>
      <c r="I324" s="8" t="str">
        <f t="shared" si="28"/>
        <v>Hommes 100m Libre-11</v>
      </c>
      <c r="J324" s="5"/>
      <c r="K324" s="5"/>
    </row>
    <row r="325" spans="1:11" x14ac:dyDescent="0.2">
      <c r="A325" s="11" t="s">
        <v>54</v>
      </c>
      <c r="B325" s="11">
        <v>11</v>
      </c>
      <c r="C325" s="11" t="s">
        <v>58</v>
      </c>
      <c r="D325" s="11">
        <v>200</v>
      </c>
      <c r="E325" s="13">
        <v>2.5421499999999999</v>
      </c>
      <c r="F325" s="14">
        <v>0</v>
      </c>
      <c r="G325" s="14">
        <f t="shared" si="26"/>
        <v>0</v>
      </c>
      <c r="H325" s="18" t="str">
        <f t="shared" si="27"/>
        <v>200m Libre</v>
      </c>
      <c r="I325" s="8" t="str">
        <f t="shared" si="28"/>
        <v>Hommes 200m Libre-11</v>
      </c>
      <c r="J325" s="5"/>
      <c r="K325" s="5"/>
    </row>
    <row r="326" spans="1:11" x14ac:dyDescent="0.2">
      <c r="A326" s="11" t="s">
        <v>54</v>
      </c>
      <c r="B326" s="11">
        <v>11</v>
      </c>
      <c r="C326" s="11" t="s">
        <v>58</v>
      </c>
      <c r="D326" s="11">
        <v>400</v>
      </c>
      <c r="E326" s="13">
        <v>2.5421499999999999</v>
      </c>
      <c r="F326" s="14">
        <v>279.26</v>
      </c>
      <c r="G326" s="14">
        <f t="shared" si="26"/>
        <v>284.84519999999998</v>
      </c>
      <c r="H326" s="18" t="str">
        <f t="shared" si="27"/>
        <v>400m Libre</v>
      </c>
      <c r="I326" s="8" t="str">
        <f t="shared" si="28"/>
        <v>Hommes 400m Libre-11</v>
      </c>
      <c r="J326" s="5"/>
      <c r="K326" s="5"/>
    </row>
    <row r="327" spans="1:11" x14ac:dyDescent="0.2">
      <c r="A327" s="11" t="s">
        <v>54</v>
      </c>
      <c r="B327" s="11">
        <v>11</v>
      </c>
      <c r="C327" s="11" t="s">
        <v>58</v>
      </c>
      <c r="D327" s="11">
        <v>800</v>
      </c>
      <c r="E327" s="13">
        <v>2.5421499999999999</v>
      </c>
      <c r="F327" s="14">
        <v>0</v>
      </c>
      <c r="G327" s="14">
        <f t="shared" si="26"/>
        <v>0</v>
      </c>
      <c r="H327" s="18" t="str">
        <f t="shared" si="27"/>
        <v>800m Libre</v>
      </c>
      <c r="I327" s="8" t="str">
        <f t="shared" si="28"/>
        <v>Hommes 800m Libre-11</v>
      </c>
      <c r="J327" s="5"/>
      <c r="K327" s="5"/>
    </row>
    <row r="328" spans="1:11" x14ac:dyDescent="0.2">
      <c r="A328" s="11" t="s">
        <v>54</v>
      </c>
      <c r="B328" s="11">
        <v>11</v>
      </c>
      <c r="C328" s="11" t="s">
        <v>58</v>
      </c>
      <c r="D328" s="11">
        <v>1500</v>
      </c>
      <c r="E328" s="13">
        <v>2.5421499999999999</v>
      </c>
      <c r="F328" s="14">
        <v>0</v>
      </c>
      <c r="G328" s="14">
        <f t="shared" si="26"/>
        <v>0</v>
      </c>
      <c r="H328" s="18" t="str">
        <f t="shared" si="27"/>
        <v>1500m Libre</v>
      </c>
      <c r="I328" s="8" t="str">
        <f t="shared" si="28"/>
        <v>Hommes 1500m Libre-11</v>
      </c>
      <c r="J328" s="5"/>
      <c r="K328" s="5"/>
    </row>
    <row r="329" spans="1:11" x14ac:dyDescent="0.2">
      <c r="A329" s="11" t="s">
        <v>54</v>
      </c>
      <c r="B329" s="11">
        <v>11</v>
      </c>
      <c r="C329" s="11" t="s">
        <v>59</v>
      </c>
      <c r="D329" s="11">
        <v>50</v>
      </c>
      <c r="E329" s="13">
        <v>2.5421499999999999</v>
      </c>
      <c r="F329" s="14">
        <v>0</v>
      </c>
      <c r="G329" s="14">
        <f t="shared" si="26"/>
        <v>0</v>
      </c>
      <c r="H329" s="18" t="str">
        <f t="shared" si="27"/>
        <v>50m Papillon</v>
      </c>
      <c r="I329" s="8" t="str">
        <f t="shared" si="28"/>
        <v>Hommes 50m Papillon-11</v>
      </c>
      <c r="J329" s="5"/>
      <c r="K329" s="5"/>
    </row>
    <row r="330" spans="1:11" x14ac:dyDescent="0.2">
      <c r="A330" s="11" t="s">
        <v>54</v>
      </c>
      <c r="B330" s="11">
        <v>11</v>
      </c>
      <c r="C330" s="11" t="s">
        <v>59</v>
      </c>
      <c r="D330" s="11">
        <v>100</v>
      </c>
      <c r="E330" s="13">
        <v>2.5421499999999999</v>
      </c>
      <c r="F330" s="14">
        <v>62.33</v>
      </c>
      <c r="G330" s="14">
        <f t="shared" si="26"/>
        <v>63.576599999999999</v>
      </c>
      <c r="H330" s="18" t="str">
        <f t="shared" si="27"/>
        <v>100m Papillon</v>
      </c>
      <c r="I330" s="8" t="str">
        <f t="shared" si="28"/>
        <v>Hommes 100m Papillon-11</v>
      </c>
      <c r="J330" s="5"/>
      <c r="K330" s="5"/>
    </row>
    <row r="331" spans="1:11" x14ac:dyDescent="0.2">
      <c r="A331" s="11" t="s">
        <v>54</v>
      </c>
      <c r="B331" s="11">
        <v>11</v>
      </c>
      <c r="C331" s="11" t="s">
        <v>59</v>
      </c>
      <c r="D331" s="11">
        <v>200</v>
      </c>
      <c r="E331" s="13">
        <v>2.5421499999999999</v>
      </c>
      <c r="F331" s="14">
        <v>0</v>
      </c>
      <c r="G331" s="14">
        <f t="shared" si="26"/>
        <v>0</v>
      </c>
      <c r="H331" s="18" t="str">
        <f t="shared" si="27"/>
        <v>200m Papillon</v>
      </c>
      <c r="I331" s="8" t="str">
        <f t="shared" si="28"/>
        <v>Hommes 200m Papillon-11</v>
      </c>
      <c r="J331" s="5"/>
      <c r="K331" s="5"/>
    </row>
    <row r="332" spans="1:11" x14ac:dyDescent="0.2">
      <c r="A332" s="11" t="s">
        <v>54</v>
      </c>
      <c r="B332" s="11">
        <v>11</v>
      </c>
      <c r="C332" s="11" t="s">
        <v>60</v>
      </c>
      <c r="D332" s="11">
        <v>200</v>
      </c>
      <c r="E332" s="13">
        <v>2.5421499999999999</v>
      </c>
      <c r="F332" s="14">
        <v>147.37</v>
      </c>
      <c r="G332" s="14">
        <f t="shared" si="26"/>
        <v>150.31740000000002</v>
      </c>
      <c r="H332" s="18" t="str">
        <f t="shared" si="27"/>
        <v>200m Quatre Nages</v>
      </c>
      <c r="I332" s="8" t="str">
        <f t="shared" si="28"/>
        <v>Hommes 200m Quatre Nages-11</v>
      </c>
      <c r="J332" s="5"/>
      <c r="K332" s="5"/>
    </row>
    <row r="333" spans="1:11" x14ac:dyDescent="0.2">
      <c r="A333" s="11" t="s">
        <v>54</v>
      </c>
      <c r="B333" s="11">
        <v>11</v>
      </c>
      <c r="C333" s="11" t="s">
        <v>60</v>
      </c>
      <c r="D333" s="11">
        <v>400</v>
      </c>
      <c r="E333" s="13">
        <v>2.5421499999999999</v>
      </c>
      <c r="F333" s="14">
        <v>0</v>
      </c>
      <c r="G333" s="14">
        <f t="shared" si="26"/>
        <v>0</v>
      </c>
      <c r="H333" s="18" t="str">
        <f t="shared" si="27"/>
        <v>400m Quatre Nages</v>
      </c>
      <c r="I333" s="8" t="str">
        <f t="shared" si="28"/>
        <v>Hommes 400m Quatre Nages-11</v>
      </c>
      <c r="J333" s="5"/>
      <c r="K333" s="5"/>
    </row>
    <row r="334" spans="1:11" x14ac:dyDescent="0.2">
      <c r="A334" s="11" t="s">
        <v>54</v>
      </c>
      <c r="B334" s="11">
        <v>12</v>
      </c>
      <c r="C334" s="11" t="s">
        <v>57</v>
      </c>
      <c r="D334" s="11">
        <v>50</v>
      </c>
      <c r="E334" s="13">
        <v>2.5991200000000001</v>
      </c>
      <c r="F334" s="14">
        <v>0</v>
      </c>
      <c r="G334" s="14">
        <f t="shared" ref="G334:G380" si="29">F334*0.98</f>
        <v>0</v>
      </c>
      <c r="H334" s="18" t="str">
        <f t="shared" si="27"/>
        <v>50m Brasse</v>
      </c>
      <c r="I334" s="8" t="str">
        <f t="shared" si="28"/>
        <v>Hommes 50m Brasse-12</v>
      </c>
      <c r="J334" s="5"/>
      <c r="K334" s="5"/>
    </row>
    <row r="335" spans="1:11" x14ac:dyDescent="0.2">
      <c r="A335" s="11" t="s">
        <v>54</v>
      </c>
      <c r="B335" s="11">
        <v>12</v>
      </c>
      <c r="C335" s="11" t="s">
        <v>57</v>
      </c>
      <c r="D335" s="11">
        <v>100</v>
      </c>
      <c r="E335" s="13">
        <v>2.5991200000000001</v>
      </c>
      <c r="F335" s="14">
        <v>67.31</v>
      </c>
      <c r="G335" s="14">
        <f t="shared" si="29"/>
        <v>65.963800000000006</v>
      </c>
      <c r="H335" s="18" t="str">
        <f t="shared" si="27"/>
        <v>100m Brasse</v>
      </c>
      <c r="I335" s="8" t="str">
        <f t="shared" si="28"/>
        <v>Hommes 100m Brasse-12</v>
      </c>
      <c r="J335" s="5"/>
      <c r="K335" s="5"/>
    </row>
    <row r="336" spans="1:11" x14ac:dyDescent="0.2">
      <c r="A336" s="11" t="s">
        <v>54</v>
      </c>
      <c r="B336" s="11">
        <v>12</v>
      </c>
      <c r="C336" s="11" t="s">
        <v>57</v>
      </c>
      <c r="D336" s="11">
        <v>200</v>
      </c>
      <c r="E336" s="13">
        <v>2.5991200000000001</v>
      </c>
      <c r="F336" s="14">
        <v>0</v>
      </c>
      <c r="G336" s="14">
        <f t="shared" si="29"/>
        <v>0</v>
      </c>
      <c r="H336" s="18" t="str">
        <f t="shared" si="27"/>
        <v>200m Brasse</v>
      </c>
      <c r="I336" s="8" t="str">
        <f t="shared" si="28"/>
        <v>Hommes 200m Brasse-12</v>
      </c>
      <c r="J336" s="5"/>
      <c r="K336" s="5"/>
    </row>
    <row r="337" spans="1:11" x14ac:dyDescent="0.2">
      <c r="A337" s="11" t="s">
        <v>54</v>
      </c>
      <c r="B337" s="11">
        <v>12</v>
      </c>
      <c r="C337" s="11" t="s">
        <v>56</v>
      </c>
      <c r="D337" s="11">
        <v>50</v>
      </c>
      <c r="E337" s="13">
        <v>2.5991200000000001</v>
      </c>
      <c r="F337" s="14">
        <v>0</v>
      </c>
      <c r="G337" s="14">
        <f t="shared" si="29"/>
        <v>0</v>
      </c>
      <c r="H337" s="18" t="str">
        <f t="shared" si="27"/>
        <v>50m Dos</v>
      </c>
      <c r="I337" s="8" t="str">
        <f t="shared" si="28"/>
        <v>Hommes 50m Dos-12</v>
      </c>
      <c r="J337" s="5"/>
      <c r="K337" s="5"/>
    </row>
    <row r="338" spans="1:11" x14ac:dyDescent="0.2">
      <c r="A338" s="11" t="s">
        <v>54</v>
      </c>
      <c r="B338" s="11">
        <v>12</v>
      </c>
      <c r="C338" s="11" t="s">
        <v>56</v>
      </c>
      <c r="D338" s="11">
        <v>100</v>
      </c>
      <c r="E338" s="13">
        <v>2.5991200000000001</v>
      </c>
      <c r="F338" s="14">
        <v>60.88</v>
      </c>
      <c r="G338" s="14">
        <f t="shared" si="29"/>
        <v>59.662399999999998</v>
      </c>
      <c r="H338" s="18" t="str">
        <f t="shared" si="27"/>
        <v>100m Dos</v>
      </c>
      <c r="I338" s="8" t="str">
        <f t="shared" si="28"/>
        <v>Hommes 100m Dos-12</v>
      </c>
      <c r="J338" s="5"/>
      <c r="K338" s="5"/>
    </row>
    <row r="339" spans="1:11" x14ac:dyDescent="0.2">
      <c r="A339" s="11" t="s">
        <v>54</v>
      </c>
      <c r="B339" s="11">
        <v>12</v>
      </c>
      <c r="C339" s="11" t="s">
        <v>56</v>
      </c>
      <c r="D339" s="11">
        <v>200</v>
      </c>
      <c r="E339" s="13">
        <v>2.5991200000000001</v>
      </c>
      <c r="F339" s="14">
        <v>0</v>
      </c>
      <c r="G339" s="14">
        <f t="shared" si="29"/>
        <v>0</v>
      </c>
      <c r="H339" s="18" t="str">
        <f t="shared" si="27"/>
        <v>200m Dos</v>
      </c>
      <c r="I339" s="8" t="str">
        <f t="shared" si="28"/>
        <v>Hommes 200m Dos-12</v>
      </c>
      <c r="J339" s="5"/>
      <c r="K339" s="5"/>
    </row>
    <row r="340" spans="1:11" x14ac:dyDescent="0.2">
      <c r="A340" s="11" t="s">
        <v>54</v>
      </c>
      <c r="B340" s="11">
        <v>12</v>
      </c>
      <c r="C340" s="11" t="s">
        <v>58</v>
      </c>
      <c r="D340" s="11">
        <v>50</v>
      </c>
      <c r="E340" s="13">
        <v>2.5991200000000001</v>
      </c>
      <c r="F340" s="14">
        <v>23.77</v>
      </c>
      <c r="G340" s="14">
        <f t="shared" si="29"/>
        <v>23.294599999999999</v>
      </c>
      <c r="H340" s="18" t="str">
        <f t="shared" si="27"/>
        <v>50m Libre</v>
      </c>
      <c r="I340" s="8" t="str">
        <f t="shared" si="28"/>
        <v>Hommes 50m Libre-12</v>
      </c>
      <c r="J340" s="5"/>
      <c r="K340" s="5"/>
    </row>
    <row r="341" spans="1:11" x14ac:dyDescent="0.2">
      <c r="A341" s="11" t="s">
        <v>54</v>
      </c>
      <c r="B341" s="11">
        <v>12</v>
      </c>
      <c r="C341" s="11" t="s">
        <v>58</v>
      </c>
      <c r="D341" s="11">
        <v>100</v>
      </c>
      <c r="E341" s="13">
        <v>2.5991200000000001</v>
      </c>
      <c r="F341" s="14">
        <v>53.27</v>
      </c>
      <c r="G341" s="14">
        <f t="shared" si="29"/>
        <v>52.204599999999999</v>
      </c>
      <c r="H341" s="18" t="str">
        <f t="shared" si="27"/>
        <v>100m Libre</v>
      </c>
      <c r="I341" s="8" t="str">
        <f t="shared" si="28"/>
        <v>Hommes 100m Libre-12</v>
      </c>
      <c r="J341" s="5"/>
      <c r="K341" s="5"/>
    </row>
    <row r="342" spans="1:11" x14ac:dyDescent="0.2">
      <c r="A342" s="11" t="s">
        <v>54</v>
      </c>
      <c r="B342" s="11">
        <v>12</v>
      </c>
      <c r="C342" s="11" t="s">
        <v>58</v>
      </c>
      <c r="D342" s="11">
        <v>200</v>
      </c>
      <c r="E342" s="13">
        <v>2.5991200000000001</v>
      </c>
      <c r="F342" s="14">
        <v>0</v>
      </c>
      <c r="G342" s="14">
        <f t="shared" si="29"/>
        <v>0</v>
      </c>
      <c r="H342" s="18" t="str">
        <f t="shared" si="27"/>
        <v>200m Libre</v>
      </c>
      <c r="I342" s="8" t="str">
        <f t="shared" si="28"/>
        <v>Hommes 200m Libre-12</v>
      </c>
      <c r="J342" s="5"/>
      <c r="K342" s="5"/>
    </row>
    <row r="343" spans="1:11" x14ac:dyDescent="0.2">
      <c r="A343" s="11" t="s">
        <v>54</v>
      </c>
      <c r="B343" s="11">
        <v>12</v>
      </c>
      <c r="C343" s="11" t="s">
        <v>58</v>
      </c>
      <c r="D343" s="11">
        <v>400</v>
      </c>
      <c r="E343" s="13">
        <v>2.5991200000000001</v>
      </c>
      <c r="F343" s="14">
        <v>251.63</v>
      </c>
      <c r="G343" s="14">
        <f t="shared" si="29"/>
        <v>246.59739999999999</v>
      </c>
      <c r="H343" s="18" t="str">
        <f t="shared" si="27"/>
        <v>400m Libre</v>
      </c>
      <c r="I343" s="8" t="str">
        <f t="shared" si="28"/>
        <v>Hommes 400m Libre-12</v>
      </c>
      <c r="J343" s="5"/>
      <c r="K343" s="5"/>
    </row>
    <row r="344" spans="1:11" x14ac:dyDescent="0.2">
      <c r="A344" s="11" t="s">
        <v>54</v>
      </c>
      <c r="B344" s="11">
        <v>12</v>
      </c>
      <c r="C344" s="11" t="s">
        <v>58</v>
      </c>
      <c r="D344" s="11">
        <v>800</v>
      </c>
      <c r="E344" s="13">
        <v>2.5991200000000001</v>
      </c>
      <c r="F344" s="14">
        <v>0</v>
      </c>
      <c r="G344" s="14">
        <f t="shared" si="29"/>
        <v>0</v>
      </c>
      <c r="H344" s="18" t="str">
        <f t="shared" si="27"/>
        <v>800m Libre</v>
      </c>
      <c r="I344" s="8" t="str">
        <f t="shared" si="28"/>
        <v>Hommes 800m Libre-12</v>
      </c>
      <c r="J344" s="5"/>
      <c r="K344" s="5"/>
    </row>
    <row r="345" spans="1:11" x14ac:dyDescent="0.2">
      <c r="A345" s="11" t="s">
        <v>54</v>
      </c>
      <c r="B345" s="11">
        <v>12</v>
      </c>
      <c r="C345" s="11" t="s">
        <v>59</v>
      </c>
      <c r="D345" s="11">
        <v>50</v>
      </c>
      <c r="E345" s="13">
        <v>2.5991200000000001</v>
      </c>
      <c r="F345" s="14">
        <v>0</v>
      </c>
      <c r="G345" s="14">
        <f t="shared" si="29"/>
        <v>0</v>
      </c>
      <c r="H345" s="18" t="str">
        <f t="shared" si="27"/>
        <v>50m Papillon</v>
      </c>
      <c r="I345" s="8" t="str">
        <f t="shared" si="28"/>
        <v>Hommes 50m Papillon-12</v>
      </c>
      <c r="J345" s="5"/>
      <c r="K345" s="5"/>
    </row>
    <row r="346" spans="1:11" x14ac:dyDescent="0.2">
      <c r="A346" s="11" t="s">
        <v>54</v>
      </c>
      <c r="B346" s="11">
        <v>12</v>
      </c>
      <c r="C346" s="11" t="s">
        <v>59</v>
      </c>
      <c r="D346" s="11">
        <v>100</v>
      </c>
      <c r="E346" s="13">
        <v>2.5991200000000001</v>
      </c>
      <c r="F346" s="14">
        <v>57.86</v>
      </c>
      <c r="G346" s="14">
        <f t="shared" si="29"/>
        <v>56.702799999999996</v>
      </c>
      <c r="H346" s="18" t="str">
        <f t="shared" si="27"/>
        <v>100m Papillon</v>
      </c>
      <c r="I346" s="8" t="str">
        <f t="shared" si="28"/>
        <v>Hommes 100m Papillon-12</v>
      </c>
      <c r="J346" s="5"/>
      <c r="K346" s="5"/>
    </row>
    <row r="347" spans="1:11" x14ac:dyDescent="0.2">
      <c r="A347" s="11" t="s">
        <v>54</v>
      </c>
      <c r="B347" s="11">
        <v>12</v>
      </c>
      <c r="C347" s="11" t="s">
        <v>59</v>
      </c>
      <c r="D347" s="11">
        <v>200</v>
      </c>
      <c r="E347" s="13">
        <v>2.5991200000000001</v>
      </c>
      <c r="F347" s="14">
        <v>0</v>
      </c>
      <c r="G347" s="14">
        <f t="shared" si="29"/>
        <v>0</v>
      </c>
      <c r="H347" s="18" t="str">
        <f t="shared" si="27"/>
        <v>200m Papillon</v>
      </c>
      <c r="I347" s="8" t="str">
        <f t="shared" si="28"/>
        <v>Hommes 200m Papillon-12</v>
      </c>
      <c r="J347" s="5"/>
      <c r="K347" s="5"/>
    </row>
    <row r="348" spans="1:11" x14ac:dyDescent="0.2">
      <c r="A348" s="11" t="s">
        <v>54</v>
      </c>
      <c r="B348" s="11">
        <v>12</v>
      </c>
      <c r="C348" s="11" t="s">
        <v>60</v>
      </c>
      <c r="D348" s="11">
        <v>200</v>
      </c>
      <c r="E348" s="13">
        <v>2.5991200000000001</v>
      </c>
      <c r="F348" s="14">
        <v>133.38999999999999</v>
      </c>
      <c r="G348" s="14">
        <f t="shared" si="29"/>
        <v>130.72219999999999</v>
      </c>
      <c r="H348" s="18" t="str">
        <f t="shared" si="27"/>
        <v>200m Quatre Nages</v>
      </c>
      <c r="I348" s="8" t="str">
        <f t="shared" si="28"/>
        <v>Hommes 200m Quatre Nages-12</v>
      </c>
      <c r="J348" s="5"/>
      <c r="K348" s="5"/>
    </row>
    <row r="349" spans="1:11" x14ac:dyDescent="0.2">
      <c r="A349" s="11" t="s">
        <v>54</v>
      </c>
      <c r="B349" s="11">
        <v>12</v>
      </c>
      <c r="C349" s="11" t="s">
        <v>60</v>
      </c>
      <c r="D349" s="11">
        <v>400</v>
      </c>
      <c r="E349" s="13">
        <v>2.5991200000000001</v>
      </c>
      <c r="F349" s="14">
        <v>0</v>
      </c>
      <c r="G349" s="14">
        <f t="shared" si="29"/>
        <v>0</v>
      </c>
      <c r="H349" s="18" t="str">
        <f t="shared" si="27"/>
        <v>400m Quatre Nages</v>
      </c>
      <c r="I349" s="8" t="str">
        <f t="shared" si="28"/>
        <v>Hommes 400m Quatre Nages-12</v>
      </c>
      <c r="J349" s="5"/>
      <c r="K349" s="5"/>
    </row>
    <row r="350" spans="1:11" x14ac:dyDescent="0.2">
      <c r="A350" s="11" t="s">
        <v>54</v>
      </c>
      <c r="B350" s="11">
        <v>13</v>
      </c>
      <c r="C350" s="11" t="s">
        <v>57</v>
      </c>
      <c r="D350" s="11">
        <v>50</v>
      </c>
      <c r="E350" s="13">
        <v>2.6560800000000002</v>
      </c>
      <c r="F350" s="14">
        <v>0</v>
      </c>
      <c r="G350" s="14">
        <f t="shared" si="29"/>
        <v>0</v>
      </c>
      <c r="H350" s="18" t="str">
        <f t="shared" si="27"/>
        <v>50m Brasse</v>
      </c>
      <c r="I350" s="8" t="str">
        <f t="shared" si="28"/>
        <v>Hommes 50m Brasse-13</v>
      </c>
      <c r="J350" s="5"/>
      <c r="K350" s="5"/>
    </row>
    <row r="351" spans="1:11" x14ac:dyDescent="0.2">
      <c r="A351" s="11" t="s">
        <v>54</v>
      </c>
      <c r="B351" s="11">
        <v>13</v>
      </c>
      <c r="C351" s="11" t="s">
        <v>57</v>
      </c>
      <c r="D351" s="11">
        <v>100</v>
      </c>
      <c r="E351" s="13">
        <v>2.6560800000000002</v>
      </c>
      <c r="F351" s="14">
        <v>65.77</v>
      </c>
      <c r="G351" s="14">
        <f t="shared" si="29"/>
        <v>64.454599999999999</v>
      </c>
      <c r="H351" s="18" t="str">
        <f t="shared" si="27"/>
        <v>100m Brasse</v>
      </c>
      <c r="I351" s="8" t="str">
        <f t="shared" si="28"/>
        <v>Hommes 100m Brasse-13</v>
      </c>
      <c r="J351" s="5"/>
      <c r="K351" s="5"/>
    </row>
    <row r="352" spans="1:11" x14ac:dyDescent="0.2">
      <c r="A352" s="11" t="s">
        <v>54</v>
      </c>
      <c r="B352" s="11">
        <v>13</v>
      </c>
      <c r="C352" s="11" t="s">
        <v>57</v>
      </c>
      <c r="D352" s="11">
        <v>200</v>
      </c>
      <c r="E352" s="13">
        <v>2.6560800000000002</v>
      </c>
      <c r="F352" s="14">
        <v>0</v>
      </c>
      <c r="G352" s="14">
        <f t="shared" si="29"/>
        <v>0</v>
      </c>
      <c r="H352" s="18" t="str">
        <f t="shared" si="27"/>
        <v>200m Brasse</v>
      </c>
      <c r="I352" s="8" t="str">
        <f t="shared" si="28"/>
        <v>Hommes 200m Brasse-13</v>
      </c>
      <c r="J352" s="5"/>
      <c r="K352" s="5"/>
    </row>
    <row r="353" spans="1:11" x14ac:dyDescent="0.2">
      <c r="A353" s="11" t="s">
        <v>54</v>
      </c>
      <c r="B353" s="11">
        <v>13</v>
      </c>
      <c r="C353" s="11" t="s">
        <v>56</v>
      </c>
      <c r="D353" s="11">
        <v>50</v>
      </c>
      <c r="E353" s="13">
        <v>2.6560800000000002</v>
      </c>
      <c r="F353" s="14">
        <v>0</v>
      </c>
      <c r="G353" s="14">
        <f t="shared" si="29"/>
        <v>0</v>
      </c>
      <c r="H353" s="18" t="str">
        <f t="shared" si="27"/>
        <v>50m Dos</v>
      </c>
      <c r="I353" s="8" t="str">
        <f t="shared" si="28"/>
        <v>Hommes 50m Dos-13</v>
      </c>
      <c r="J353" s="5"/>
      <c r="K353" s="5"/>
    </row>
    <row r="354" spans="1:11" x14ac:dyDescent="0.2">
      <c r="A354" s="11" t="s">
        <v>54</v>
      </c>
      <c r="B354" s="11">
        <v>13</v>
      </c>
      <c r="C354" s="11" t="s">
        <v>56</v>
      </c>
      <c r="D354" s="11">
        <v>100</v>
      </c>
      <c r="E354" s="13">
        <v>2.6560800000000002</v>
      </c>
      <c r="F354" s="14">
        <v>58.51</v>
      </c>
      <c r="G354" s="14">
        <f t="shared" si="29"/>
        <v>57.339799999999997</v>
      </c>
      <c r="H354" s="18" t="str">
        <f t="shared" si="27"/>
        <v>100m Dos</v>
      </c>
      <c r="I354" s="8" t="str">
        <f t="shared" si="28"/>
        <v>Hommes 100m Dos-13</v>
      </c>
      <c r="J354" s="5"/>
      <c r="K354" s="5"/>
    </row>
    <row r="355" spans="1:11" x14ac:dyDescent="0.2">
      <c r="A355" s="11" t="s">
        <v>54</v>
      </c>
      <c r="B355" s="11">
        <v>13</v>
      </c>
      <c r="C355" s="11" t="s">
        <v>56</v>
      </c>
      <c r="D355" s="11">
        <v>200</v>
      </c>
      <c r="E355" s="13">
        <v>2.6560800000000002</v>
      </c>
      <c r="F355" s="14">
        <v>0</v>
      </c>
      <c r="G355" s="14">
        <f t="shared" si="29"/>
        <v>0</v>
      </c>
      <c r="H355" s="18" t="str">
        <f t="shared" si="27"/>
        <v>200m Dos</v>
      </c>
      <c r="I355" s="8" t="str">
        <f t="shared" si="28"/>
        <v>Hommes 200m Dos-13</v>
      </c>
      <c r="J355" s="5"/>
      <c r="K355" s="5"/>
    </row>
    <row r="356" spans="1:11" x14ac:dyDescent="0.2">
      <c r="A356" s="11" t="s">
        <v>54</v>
      </c>
      <c r="B356" s="11">
        <v>13</v>
      </c>
      <c r="C356" s="11" t="s">
        <v>58</v>
      </c>
      <c r="D356" s="11">
        <v>50</v>
      </c>
      <c r="E356" s="13">
        <v>2.6560800000000002</v>
      </c>
      <c r="F356" s="14">
        <v>23.46</v>
      </c>
      <c r="G356" s="14">
        <f t="shared" si="29"/>
        <v>22.9908</v>
      </c>
      <c r="H356" s="18" t="str">
        <f t="shared" si="27"/>
        <v>50m Libre</v>
      </c>
      <c r="I356" s="8" t="str">
        <f t="shared" si="28"/>
        <v>Hommes 50m Libre-13</v>
      </c>
      <c r="J356" s="5"/>
      <c r="K356" s="5"/>
    </row>
    <row r="357" spans="1:11" x14ac:dyDescent="0.2">
      <c r="A357" s="11" t="s">
        <v>54</v>
      </c>
      <c r="B357" s="11">
        <v>13</v>
      </c>
      <c r="C357" s="11" t="s">
        <v>58</v>
      </c>
      <c r="D357" s="11">
        <v>100</v>
      </c>
      <c r="E357" s="13">
        <v>2.6560800000000002</v>
      </c>
      <c r="F357" s="14">
        <v>51.5</v>
      </c>
      <c r="G357" s="14">
        <f t="shared" si="29"/>
        <v>50.47</v>
      </c>
      <c r="H357" s="18" t="str">
        <f t="shared" si="27"/>
        <v>100m Libre</v>
      </c>
      <c r="I357" s="8" t="str">
        <f t="shared" si="28"/>
        <v>Hommes 100m Libre-13</v>
      </c>
      <c r="J357" s="5"/>
      <c r="K357" s="5"/>
    </row>
    <row r="358" spans="1:11" x14ac:dyDescent="0.2">
      <c r="A358" s="11" t="s">
        <v>54</v>
      </c>
      <c r="B358" s="11">
        <v>13</v>
      </c>
      <c r="C358" s="11" t="s">
        <v>58</v>
      </c>
      <c r="D358" s="11">
        <v>200</v>
      </c>
      <c r="E358" s="13">
        <v>2.6560800000000002</v>
      </c>
      <c r="F358" s="14">
        <v>0</v>
      </c>
      <c r="G358" s="14">
        <f t="shared" si="29"/>
        <v>0</v>
      </c>
      <c r="H358" s="18" t="str">
        <f t="shared" si="27"/>
        <v>200m Libre</v>
      </c>
      <c r="I358" s="8" t="str">
        <f t="shared" si="28"/>
        <v>Hommes 200m Libre-13</v>
      </c>
      <c r="J358" s="5"/>
      <c r="K358" s="5"/>
    </row>
    <row r="359" spans="1:11" x14ac:dyDescent="0.2">
      <c r="A359" s="11" t="s">
        <v>54</v>
      </c>
      <c r="B359" s="11">
        <v>13</v>
      </c>
      <c r="C359" s="11" t="s">
        <v>58</v>
      </c>
      <c r="D359" s="11">
        <v>400</v>
      </c>
      <c r="E359" s="13">
        <v>2.6560800000000002</v>
      </c>
      <c r="F359" s="14">
        <v>239.96</v>
      </c>
      <c r="G359" s="14">
        <f t="shared" si="29"/>
        <v>235.16079999999999</v>
      </c>
      <c r="H359" s="18" t="str">
        <f t="shared" si="27"/>
        <v>400m Libre</v>
      </c>
      <c r="I359" s="8" t="str">
        <f t="shared" si="28"/>
        <v>Hommes 400m Libre-13</v>
      </c>
      <c r="J359" s="5"/>
      <c r="K359" s="5"/>
    </row>
    <row r="360" spans="1:11" x14ac:dyDescent="0.2">
      <c r="A360" s="11" t="s">
        <v>54</v>
      </c>
      <c r="B360" s="11">
        <v>13</v>
      </c>
      <c r="C360" s="11" t="s">
        <v>58</v>
      </c>
      <c r="D360" s="11">
        <v>800</v>
      </c>
      <c r="E360" s="13">
        <v>2.6560800000000002</v>
      </c>
      <c r="F360" s="14">
        <v>0</v>
      </c>
      <c r="G360" s="14">
        <f t="shared" si="29"/>
        <v>0</v>
      </c>
      <c r="H360" s="18" t="str">
        <f t="shared" si="27"/>
        <v>800m Libre</v>
      </c>
      <c r="I360" s="8" t="str">
        <f t="shared" si="28"/>
        <v>Hommes 800m Libre-13</v>
      </c>
      <c r="J360" s="5"/>
      <c r="K360" s="5"/>
    </row>
    <row r="361" spans="1:11" x14ac:dyDescent="0.2">
      <c r="A361" s="11" t="s">
        <v>54</v>
      </c>
      <c r="B361" s="11">
        <v>13</v>
      </c>
      <c r="C361" s="11" t="s">
        <v>58</v>
      </c>
      <c r="D361" s="11">
        <v>1500</v>
      </c>
      <c r="E361" s="13">
        <v>2.6560800000000002</v>
      </c>
      <c r="F361" s="14">
        <v>0</v>
      </c>
      <c r="G361" s="14">
        <f t="shared" si="29"/>
        <v>0</v>
      </c>
      <c r="H361" s="18" t="str">
        <f t="shared" si="27"/>
        <v>1500m Libre</v>
      </c>
      <c r="I361" s="8" t="str">
        <f t="shared" si="28"/>
        <v>Hommes 1500m Libre-13</v>
      </c>
      <c r="J361" s="5"/>
      <c r="K361" s="5"/>
    </row>
    <row r="362" spans="1:11" x14ac:dyDescent="0.2">
      <c r="A362" s="11" t="s">
        <v>54</v>
      </c>
      <c r="B362" s="11">
        <v>13</v>
      </c>
      <c r="C362" s="11" t="s">
        <v>59</v>
      </c>
      <c r="D362" s="11">
        <v>50</v>
      </c>
      <c r="E362" s="13">
        <v>2.6560800000000002</v>
      </c>
      <c r="F362" s="14">
        <v>0</v>
      </c>
      <c r="G362" s="14">
        <f t="shared" si="29"/>
        <v>0</v>
      </c>
      <c r="H362" s="18" t="str">
        <f t="shared" si="27"/>
        <v>50m Papillon</v>
      </c>
      <c r="I362" s="8" t="str">
        <f t="shared" si="28"/>
        <v>Hommes 50m Papillon-13</v>
      </c>
      <c r="J362" s="5"/>
      <c r="K362" s="5"/>
    </row>
    <row r="363" spans="1:11" x14ac:dyDescent="0.2">
      <c r="A363" s="11" t="s">
        <v>54</v>
      </c>
      <c r="B363" s="11">
        <v>13</v>
      </c>
      <c r="C363" s="11" t="s">
        <v>59</v>
      </c>
      <c r="D363" s="11">
        <v>100</v>
      </c>
      <c r="E363" s="13">
        <v>2.6560800000000002</v>
      </c>
      <c r="F363" s="14">
        <v>54.96</v>
      </c>
      <c r="G363" s="14">
        <f t="shared" si="29"/>
        <v>53.860799999999998</v>
      </c>
      <c r="H363" s="18" t="str">
        <f t="shared" si="27"/>
        <v>100m Papillon</v>
      </c>
      <c r="I363" s="8" t="str">
        <f t="shared" si="28"/>
        <v>Hommes 100m Papillon-13</v>
      </c>
      <c r="J363" s="5"/>
      <c r="K363" s="5"/>
    </row>
    <row r="364" spans="1:11" x14ac:dyDescent="0.2">
      <c r="A364" s="11" t="s">
        <v>54</v>
      </c>
      <c r="B364" s="11">
        <v>13</v>
      </c>
      <c r="C364" s="11" t="s">
        <v>59</v>
      </c>
      <c r="D364" s="11">
        <v>200</v>
      </c>
      <c r="E364" s="13">
        <v>2.6560800000000002</v>
      </c>
      <c r="F364" s="14">
        <v>0</v>
      </c>
      <c r="G364" s="14">
        <f t="shared" si="29"/>
        <v>0</v>
      </c>
      <c r="H364" s="18" t="str">
        <f t="shared" si="27"/>
        <v>200m Papillon</v>
      </c>
      <c r="I364" s="8" t="str">
        <f t="shared" si="28"/>
        <v>Hommes 200m Papillon-13</v>
      </c>
      <c r="J364" s="5"/>
      <c r="K364" s="5"/>
    </row>
    <row r="365" spans="1:11" x14ac:dyDescent="0.2">
      <c r="A365" s="11" t="s">
        <v>54</v>
      </c>
      <c r="B365" s="11">
        <v>13</v>
      </c>
      <c r="C365" s="11" t="s">
        <v>60</v>
      </c>
      <c r="D365" s="11">
        <v>200</v>
      </c>
      <c r="E365" s="13">
        <v>2.6560800000000002</v>
      </c>
      <c r="F365" s="14">
        <v>127.08</v>
      </c>
      <c r="G365" s="14">
        <f t="shared" si="29"/>
        <v>124.5384</v>
      </c>
      <c r="H365" s="18" t="str">
        <f t="shared" si="27"/>
        <v>200m Quatre Nages</v>
      </c>
      <c r="I365" s="8" t="str">
        <f t="shared" si="28"/>
        <v>Hommes 200m Quatre Nages-13</v>
      </c>
      <c r="J365" s="5"/>
      <c r="K365" s="5"/>
    </row>
    <row r="366" spans="1:11" x14ac:dyDescent="0.2">
      <c r="A366" s="11" t="s">
        <v>54</v>
      </c>
      <c r="B366" s="11">
        <v>13</v>
      </c>
      <c r="C366" s="11" t="s">
        <v>60</v>
      </c>
      <c r="D366" s="11">
        <v>400</v>
      </c>
      <c r="E366" s="13">
        <v>2.6560800000000002</v>
      </c>
      <c r="F366" s="14">
        <v>0</v>
      </c>
      <c r="G366" s="14">
        <f t="shared" si="29"/>
        <v>0</v>
      </c>
      <c r="H366" s="18" t="str">
        <f t="shared" si="27"/>
        <v>400m Quatre Nages</v>
      </c>
      <c r="I366" s="8" t="str">
        <f t="shared" si="28"/>
        <v>Hommes 400m Quatre Nages-13</v>
      </c>
      <c r="J366" s="5"/>
      <c r="K366" s="5"/>
    </row>
    <row r="367" spans="1:11" x14ac:dyDescent="0.2">
      <c r="A367" s="11" t="s">
        <v>54</v>
      </c>
      <c r="B367" s="11">
        <v>14</v>
      </c>
      <c r="C367" s="11" t="s">
        <v>57</v>
      </c>
      <c r="D367" s="11">
        <v>100</v>
      </c>
      <c r="E367" s="13">
        <v>2.66778</v>
      </c>
      <c r="F367" s="14">
        <v>67.03</v>
      </c>
      <c r="G367" s="14">
        <f t="shared" si="29"/>
        <v>65.689400000000006</v>
      </c>
      <c r="H367" s="18" t="str">
        <f t="shared" si="27"/>
        <v>100m Brasse</v>
      </c>
      <c r="I367" s="8" t="str">
        <f t="shared" si="28"/>
        <v>Hommes 100m Brasse-14</v>
      </c>
      <c r="J367" s="5"/>
      <c r="K367" s="5"/>
    </row>
    <row r="368" spans="1:11" x14ac:dyDescent="0.2">
      <c r="A368" s="11" t="s">
        <v>54</v>
      </c>
      <c r="B368" s="11">
        <v>14</v>
      </c>
      <c r="C368" s="11" t="s">
        <v>57</v>
      </c>
      <c r="D368" s="11">
        <v>200</v>
      </c>
      <c r="E368" s="13">
        <v>2.66778</v>
      </c>
      <c r="F368" s="14">
        <v>0</v>
      </c>
      <c r="G368" s="14">
        <f t="shared" si="29"/>
        <v>0</v>
      </c>
      <c r="H368" s="18" t="str">
        <f t="shared" si="27"/>
        <v>200m Brasse</v>
      </c>
      <c r="I368" s="8" t="str">
        <f t="shared" si="28"/>
        <v>Hommes 200m Brasse-14</v>
      </c>
      <c r="J368" s="5"/>
      <c r="K368" s="5"/>
    </row>
    <row r="369" spans="1:11" x14ac:dyDescent="0.2">
      <c r="A369" s="11" t="s">
        <v>54</v>
      </c>
      <c r="B369" s="11">
        <v>14</v>
      </c>
      <c r="C369" s="11" t="s">
        <v>56</v>
      </c>
      <c r="D369" s="11">
        <v>100</v>
      </c>
      <c r="E369" s="13">
        <v>2.66778</v>
      </c>
      <c r="F369" s="14">
        <v>60.31</v>
      </c>
      <c r="G369" s="14">
        <f t="shared" si="29"/>
        <v>59.1038</v>
      </c>
      <c r="H369" s="18" t="str">
        <f t="shared" si="27"/>
        <v>100m Dos</v>
      </c>
      <c r="I369" s="8" t="str">
        <f t="shared" si="28"/>
        <v>Hommes 100m Dos-14</v>
      </c>
      <c r="J369" s="5"/>
      <c r="K369" s="5"/>
    </row>
    <row r="370" spans="1:11" x14ac:dyDescent="0.2">
      <c r="A370" s="11" t="s">
        <v>54</v>
      </c>
      <c r="B370" s="11">
        <v>14</v>
      </c>
      <c r="C370" s="11" t="s">
        <v>56</v>
      </c>
      <c r="D370" s="11">
        <v>200</v>
      </c>
      <c r="E370" s="13">
        <v>2.66778</v>
      </c>
      <c r="F370" s="14">
        <v>0</v>
      </c>
      <c r="G370" s="14">
        <f t="shared" si="29"/>
        <v>0</v>
      </c>
      <c r="H370" s="18" t="str">
        <f t="shared" si="27"/>
        <v>200m Dos</v>
      </c>
      <c r="I370" s="8" t="str">
        <f t="shared" si="28"/>
        <v>Hommes 200m Dos-14</v>
      </c>
      <c r="J370" s="5"/>
      <c r="K370" s="5"/>
    </row>
    <row r="371" spans="1:11" x14ac:dyDescent="0.2">
      <c r="A371" s="11" t="s">
        <v>54</v>
      </c>
      <c r="B371" s="11">
        <v>14</v>
      </c>
      <c r="C371" s="11" t="s">
        <v>58</v>
      </c>
      <c r="D371" s="11">
        <v>50</v>
      </c>
      <c r="E371" s="13">
        <v>2.66778</v>
      </c>
      <c r="F371" s="14">
        <v>23.44</v>
      </c>
      <c r="G371" s="14">
        <f t="shared" si="29"/>
        <v>22.9712</v>
      </c>
      <c r="H371" s="18" t="str">
        <f t="shared" si="27"/>
        <v>50m Libre</v>
      </c>
      <c r="I371" s="8" t="str">
        <f t="shared" si="28"/>
        <v>Hommes 50m Libre-14</v>
      </c>
      <c r="J371" s="5"/>
      <c r="K371" s="5"/>
    </row>
    <row r="372" spans="1:11" x14ac:dyDescent="0.2">
      <c r="A372" s="11" t="s">
        <v>54</v>
      </c>
      <c r="B372" s="11">
        <v>14</v>
      </c>
      <c r="C372" s="11" t="s">
        <v>58</v>
      </c>
      <c r="D372" s="11">
        <v>100</v>
      </c>
      <c r="E372" s="13">
        <v>2.66778</v>
      </c>
      <c r="F372" s="14">
        <v>53.57</v>
      </c>
      <c r="G372" s="14">
        <f t="shared" si="29"/>
        <v>52.498599999999996</v>
      </c>
      <c r="H372" s="18" t="str">
        <f t="shared" si="27"/>
        <v>100m Libre</v>
      </c>
      <c r="I372" s="8" t="str">
        <f t="shared" si="28"/>
        <v>Hommes 100m Libre-14</v>
      </c>
      <c r="J372" s="5"/>
      <c r="K372" s="5"/>
    </row>
    <row r="373" spans="1:11" x14ac:dyDescent="0.2">
      <c r="A373" s="11" t="s">
        <v>54</v>
      </c>
      <c r="B373" s="11">
        <v>14</v>
      </c>
      <c r="C373" s="11" t="s">
        <v>58</v>
      </c>
      <c r="D373" s="11">
        <v>200</v>
      </c>
      <c r="E373" s="13">
        <v>2.66778</v>
      </c>
      <c r="F373" s="14">
        <v>116.27</v>
      </c>
      <c r="G373" s="14">
        <f t="shared" si="29"/>
        <v>113.94459999999999</v>
      </c>
      <c r="H373" s="18" t="str">
        <f t="shared" si="27"/>
        <v>200m Libre</v>
      </c>
      <c r="I373" s="8" t="str">
        <f t="shared" si="28"/>
        <v>Hommes 200m Libre-14</v>
      </c>
      <c r="J373" s="5"/>
      <c r="K373" s="5"/>
    </row>
    <row r="374" spans="1:11" x14ac:dyDescent="0.2">
      <c r="A374" s="11" t="s">
        <v>54</v>
      </c>
      <c r="B374" s="11">
        <v>14</v>
      </c>
      <c r="C374" s="11" t="s">
        <v>58</v>
      </c>
      <c r="D374" s="11">
        <v>400</v>
      </c>
      <c r="E374" s="13">
        <v>2.66778</v>
      </c>
      <c r="F374" s="14">
        <v>0</v>
      </c>
      <c r="G374" s="14">
        <f t="shared" si="29"/>
        <v>0</v>
      </c>
      <c r="H374" s="18" t="str">
        <f t="shared" si="27"/>
        <v>400m Libre</v>
      </c>
      <c r="I374" s="8" t="str">
        <f t="shared" si="28"/>
        <v>Hommes 400m Libre-14</v>
      </c>
      <c r="J374" s="5"/>
      <c r="K374" s="5"/>
    </row>
    <row r="375" spans="1:11" x14ac:dyDescent="0.2">
      <c r="A375" s="11" t="s">
        <v>54</v>
      </c>
      <c r="B375" s="11">
        <v>14</v>
      </c>
      <c r="C375" s="11" t="s">
        <v>58</v>
      </c>
      <c r="D375" s="11">
        <v>800</v>
      </c>
      <c r="E375" s="13">
        <v>2.66778</v>
      </c>
      <c r="F375" s="14">
        <v>0</v>
      </c>
      <c r="G375" s="14">
        <f t="shared" si="29"/>
        <v>0</v>
      </c>
      <c r="H375" s="18" t="str">
        <f t="shared" si="27"/>
        <v>800m Libre</v>
      </c>
      <c r="I375" s="8" t="str">
        <f t="shared" si="28"/>
        <v>Hommes 800m Libre-14</v>
      </c>
      <c r="J375" s="5"/>
      <c r="K375" s="5"/>
    </row>
    <row r="376" spans="1:11" x14ac:dyDescent="0.2">
      <c r="A376" s="11" t="s">
        <v>54</v>
      </c>
      <c r="B376" s="11">
        <v>14</v>
      </c>
      <c r="C376" s="11" t="s">
        <v>58</v>
      </c>
      <c r="D376" s="11">
        <v>1500</v>
      </c>
      <c r="E376" s="13">
        <v>2.66778</v>
      </c>
      <c r="F376" s="14">
        <v>0</v>
      </c>
      <c r="G376" s="14">
        <f t="shared" si="29"/>
        <v>0</v>
      </c>
      <c r="H376" s="18" t="str">
        <f t="shared" si="27"/>
        <v>1500m Libre</v>
      </c>
      <c r="I376" s="8" t="str">
        <f t="shared" si="28"/>
        <v>Hommes 1500m Libre-14</v>
      </c>
      <c r="J376" s="5"/>
      <c r="K376" s="5"/>
    </row>
    <row r="377" spans="1:11" x14ac:dyDescent="0.2">
      <c r="A377" s="11" t="s">
        <v>54</v>
      </c>
      <c r="B377" s="11">
        <v>14</v>
      </c>
      <c r="C377" s="11" t="s">
        <v>59</v>
      </c>
      <c r="D377" s="11">
        <v>100</v>
      </c>
      <c r="E377" s="13">
        <v>2.66778</v>
      </c>
      <c r="F377" s="14">
        <v>58.24</v>
      </c>
      <c r="G377" s="14">
        <f t="shared" si="29"/>
        <v>57.075200000000002</v>
      </c>
      <c r="H377" s="18" t="str">
        <f t="shared" si="27"/>
        <v>100m Papillon</v>
      </c>
      <c r="I377" s="8" t="str">
        <f t="shared" si="28"/>
        <v>Hommes 100m Papillon-14</v>
      </c>
      <c r="J377" s="5"/>
      <c r="K377" s="5"/>
    </row>
    <row r="378" spans="1:11" x14ac:dyDescent="0.2">
      <c r="A378" s="11" t="s">
        <v>54</v>
      </c>
      <c r="B378" s="11">
        <v>14</v>
      </c>
      <c r="C378" s="11" t="s">
        <v>59</v>
      </c>
      <c r="D378" s="11">
        <v>200</v>
      </c>
      <c r="E378" s="13">
        <v>2.66778</v>
      </c>
      <c r="F378" s="14">
        <v>0</v>
      </c>
      <c r="G378" s="14">
        <f t="shared" si="29"/>
        <v>0</v>
      </c>
      <c r="H378" s="18" t="str">
        <f t="shared" si="27"/>
        <v>200m Papillon</v>
      </c>
      <c r="I378" s="8" t="str">
        <f t="shared" si="28"/>
        <v>Hommes 200m Papillon-14</v>
      </c>
      <c r="J378" s="5"/>
      <c r="K378" s="5"/>
    </row>
    <row r="379" spans="1:11" x14ac:dyDescent="0.2">
      <c r="A379" s="11" t="s">
        <v>54</v>
      </c>
      <c r="B379" s="11">
        <v>14</v>
      </c>
      <c r="C379" s="11" t="s">
        <v>60</v>
      </c>
      <c r="D379" s="11">
        <v>200</v>
      </c>
      <c r="E379" s="13">
        <v>2.66778</v>
      </c>
      <c r="F379" s="14">
        <v>131.69</v>
      </c>
      <c r="G379" s="14">
        <f t="shared" si="29"/>
        <v>129.05619999999999</v>
      </c>
      <c r="H379" s="18" t="str">
        <f t="shared" si="27"/>
        <v>200m Quatre Nages</v>
      </c>
      <c r="I379" s="8" t="str">
        <f t="shared" si="28"/>
        <v>Hommes 200m Quatre Nages-14</v>
      </c>
      <c r="J379" s="5"/>
      <c r="K379" s="5"/>
    </row>
    <row r="380" spans="1:11" x14ac:dyDescent="0.2">
      <c r="A380" s="11" t="s">
        <v>54</v>
      </c>
      <c r="B380" s="11">
        <v>14</v>
      </c>
      <c r="C380" s="11" t="s">
        <v>60</v>
      </c>
      <c r="D380" s="11">
        <v>400</v>
      </c>
      <c r="E380" s="13">
        <v>2.66778</v>
      </c>
      <c r="F380" s="14">
        <v>0</v>
      </c>
      <c r="G380" s="14">
        <f t="shared" si="29"/>
        <v>0</v>
      </c>
      <c r="H380" s="18" t="str">
        <f t="shared" si="27"/>
        <v>400m Quatre Nages</v>
      </c>
      <c r="I380" s="8" t="str">
        <f t="shared" si="28"/>
        <v>Hommes 400m Quatre Nages-14</v>
      </c>
      <c r="J380" s="5"/>
      <c r="K380" s="5"/>
    </row>
    <row r="381" spans="1:11" x14ac:dyDescent="0.2">
      <c r="H381" s="19"/>
      <c r="I381" s="9"/>
      <c r="J381" s="5"/>
      <c r="K381" s="5"/>
    </row>
    <row r="382" spans="1:11" x14ac:dyDescent="0.2">
      <c r="H382" s="19"/>
      <c r="I382" s="9"/>
      <c r="J382" s="5"/>
      <c r="K382" s="5"/>
    </row>
    <row r="383" spans="1:11" x14ac:dyDescent="0.2">
      <c r="H383" s="19"/>
      <c r="I383" s="9"/>
      <c r="J383" s="5"/>
      <c r="K383" s="5"/>
    </row>
    <row r="384" spans="1:11" x14ac:dyDescent="0.2">
      <c r="H384" s="19"/>
      <c r="I384" s="9"/>
      <c r="J384" s="5"/>
      <c r="K384" s="5"/>
    </row>
    <row r="385" spans="8:11" x14ac:dyDescent="0.2">
      <c r="H385" s="19"/>
      <c r="I385" s="9"/>
      <c r="J385" s="5"/>
      <c r="K385" s="5"/>
    </row>
    <row r="386" spans="8:11" x14ac:dyDescent="0.2">
      <c r="H386" s="19"/>
      <c r="I386" s="9"/>
    </row>
    <row r="387" spans="8:11" x14ac:dyDescent="0.2">
      <c r="H387" s="19"/>
      <c r="I387" s="9"/>
    </row>
  </sheetData>
  <sheetProtection password="973B" sheet="1" objects="1" scenarios="1" selectLockedCells="1" selectUnlockedCells="1"/>
  <sortState ref="A2:I380">
    <sortCondition ref="A2:A380"/>
    <sortCondition ref="B2:B380"/>
    <sortCondition ref="C2:C380"/>
    <sortCondition ref="D2:D38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Calculatrice</vt:lpstr>
      <vt:lpstr>Épreuves admissibles</vt:lpstr>
      <vt:lpstr>Référence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Maszko</cp:lastModifiedBy>
  <dcterms:created xsi:type="dcterms:W3CDTF">2016-10-28T16:34:19Z</dcterms:created>
  <dcterms:modified xsi:type="dcterms:W3CDTF">2019-03-26T20:12:09Z</dcterms:modified>
</cp:coreProperties>
</file>